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Y:\.Zamówienia\.Przetargi\Informatyzacja 2018 rok\Remont Interny\2018.04.24_Pełna dokumentacja\Przedmiary robót\"/>
    </mc:Choice>
  </mc:AlternateContent>
  <bookViews>
    <workbookView xWindow="0" yWindow="0" windowWidth="28800" windowHeight="11835" tabRatio="905"/>
  </bookViews>
  <sheets>
    <sheet name="STR TYTUŁOWA" sheetId="12" r:id="rId1"/>
    <sheet name="p1 SSP" sheetId="19" r:id="rId2"/>
    <sheet name="p1 ODDYMIANIE" sheetId="39" r:id="rId3"/>
    <sheet name="p1 PRZYZ interna" sheetId="29" r:id="rId4"/>
    <sheet name="p1 LAN Interna adm " sheetId="1" r:id="rId5"/>
    <sheet name="p1 AKT" sheetId="10" r:id="rId6"/>
    <sheet name="p1 EL-GW" sheetId="52" r:id="rId7"/>
    <sheet name="p1 BUD" sheetId="58" r:id="rId8"/>
    <sheet name="p2 SSP" sheetId="59" r:id="rId9"/>
    <sheet name="p2 ODDYMIANIE" sheetId="60" r:id="rId10"/>
    <sheet name="p2 PRZYZ interna" sheetId="61" r:id="rId11"/>
    <sheet name="p2 LAN Interna adm" sheetId="62" r:id="rId12"/>
    <sheet name="p2 BUD" sheetId="63" r:id="rId13"/>
  </sheets>
  <externalReferences>
    <externalReference r:id="rId14"/>
    <externalReference r:id="rId15"/>
    <externalReference r:id="rId16"/>
    <externalReference r:id="rId17"/>
    <externalReference r:id="rId18"/>
  </externalReferences>
  <definedNames>
    <definedName name="\a" localSheetId="7">#REF!</definedName>
    <definedName name="\a" localSheetId="6">#REF!</definedName>
    <definedName name="\a" localSheetId="3">#REF!</definedName>
    <definedName name="\a">#REF!</definedName>
    <definedName name="\b" localSheetId="7">#REF!</definedName>
    <definedName name="\b" localSheetId="6">#REF!</definedName>
    <definedName name="\b" localSheetId="3">#REF!</definedName>
    <definedName name="\b">#REF!</definedName>
    <definedName name="\d" localSheetId="7">#REF!</definedName>
    <definedName name="\d" localSheetId="6">#REF!</definedName>
    <definedName name="\d" localSheetId="3">#REF!</definedName>
    <definedName name="\d">#REF!</definedName>
    <definedName name="\g" localSheetId="7">#REF!</definedName>
    <definedName name="\g" localSheetId="6">#REF!</definedName>
    <definedName name="\g" localSheetId="3">#REF!</definedName>
    <definedName name="\g">#REF!</definedName>
    <definedName name="\h" localSheetId="7">#REF!</definedName>
    <definedName name="\h" localSheetId="6">#REF!</definedName>
    <definedName name="\h" localSheetId="3">#REF!</definedName>
    <definedName name="\h">#REF!</definedName>
    <definedName name="\k" localSheetId="7">#REF!</definedName>
    <definedName name="\k" localSheetId="6">#REF!</definedName>
    <definedName name="\k" localSheetId="3">#REF!</definedName>
    <definedName name="\k">#REF!</definedName>
    <definedName name="\l" localSheetId="7">#REF!</definedName>
    <definedName name="\l" localSheetId="6">#REF!</definedName>
    <definedName name="\l" localSheetId="3">#REF!</definedName>
    <definedName name="\l">#REF!</definedName>
    <definedName name="\p" localSheetId="7">#REF!</definedName>
    <definedName name="\p" localSheetId="6">#REF!</definedName>
    <definedName name="\p" localSheetId="3">#REF!</definedName>
    <definedName name="\p">#REF!</definedName>
    <definedName name="_Fill" localSheetId="7" hidden="1">#REF!</definedName>
    <definedName name="_Fill" localSheetId="6" hidden="1">#REF!</definedName>
    <definedName name="_Fill" localSheetId="3" hidden="1">#REF!</definedName>
    <definedName name="_Fill" hidden="1">#REF!</definedName>
    <definedName name="_GOTO_R18_" localSheetId="7">#REF!</definedName>
    <definedName name="_GOTO_R18_" localSheetId="6">#REF!</definedName>
    <definedName name="_GOTO_R18_" localSheetId="3">#REF!</definedName>
    <definedName name="_GOTO_R18_">#REF!</definedName>
    <definedName name="_Parse_In" localSheetId="7" hidden="1">#REF!</definedName>
    <definedName name="_Parse_In" localSheetId="6" hidden="1">#REF!</definedName>
    <definedName name="_Parse_In" localSheetId="3" hidden="1">#REF!</definedName>
    <definedName name="_Parse_In" hidden="1">#REF!</definedName>
    <definedName name="_Parse_Out" localSheetId="7" hidden="1">#REF!</definedName>
    <definedName name="_Parse_Out" localSheetId="6" hidden="1">#REF!</definedName>
    <definedName name="_Parse_Out" localSheetId="3" hidden="1">#REF!</definedName>
    <definedName name="_Parse_Out" hidden="1">#REF!</definedName>
    <definedName name="_Table1_In1" localSheetId="7" hidden="1">#REF!</definedName>
    <definedName name="_Table1_In1" localSheetId="6" hidden="1">#REF!</definedName>
    <definedName name="_Table1_In1" localSheetId="3" hidden="1">#REF!</definedName>
    <definedName name="_Table1_In1" hidden="1">#REF!</definedName>
    <definedName name="_Table1_Out" localSheetId="7" hidden="1">#REF!</definedName>
    <definedName name="_Table1_Out" localSheetId="6" hidden="1">#REF!</definedName>
    <definedName name="_Table1_Out" localSheetId="3" hidden="1">#REF!</definedName>
    <definedName name="_Table1_Out" hidden="1">#REF!</definedName>
    <definedName name="A" localSheetId="7">#REF!</definedName>
    <definedName name="A" localSheetId="6">#REF!</definedName>
    <definedName name="A" localSheetId="3">#REF!</definedName>
    <definedName name="A" localSheetId="1">#REF!</definedName>
    <definedName name="A">#REF!</definedName>
    <definedName name="Apparate_BMA" localSheetId="7">#REF!</definedName>
    <definedName name="Apparate_BMA" localSheetId="6">#REF!</definedName>
    <definedName name="Apparate_BMA" localSheetId="3">#REF!</definedName>
    <definedName name="Apparate_BMA" localSheetId="1">#REF!</definedName>
    <definedName name="Apparate_BMA" localSheetId="0">#REF!</definedName>
    <definedName name="Apparate_BMA">#REF!</definedName>
    <definedName name="B" localSheetId="7">#REF!</definedName>
    <definedName name="B" localSheetId="6">#REF!</definedName>
    <definedName name="B" localSheetId="3">#REF!</definedName>
    <definedName name="B" localSheetId="1">#REF!</definedName>
    <definedName name="B">#REF!</definedName>
    <definedName name="baza_towarow">[1]Params!$B$2</definedName>
    <definedName name="CAD" localSheetId="7">[2]Podsumowanie!#REF!</definedName>
    <definedName name="CAD" localSheetId="6">[2]Podsumowanie!#REF!</definedName>
    <definedName name="CAD" localSheetId="3">[2]Podsumowanie!#REF!</definedName>
    <definedName name="CAD">[2]Podsumowanie!#REF!</definedName>
    <definedName name="CHF" localSheetId="7">[2]Podsumowanie!#REF!</definedName>
    <definedName name="CHF" localSheetId="6">[2]Podsumowanie!#REF!</definedName>
    <definedName name="CHF" localSheetId="3">[2]Podsumowanie!#REF!</definedName>
    <definedName name="CHF">[2]Podsumowanie!#REF!</definedName>
    <definedName name="d" localSheetId="7">'[3]Siec teleinf'!#REF!</definedName>
    <definedName name="d" localSheetId="6">'[3]Siec teleinf'!#REF!</definedName>
    <definedName name="d" localSheetId="3">'[3]Siec teleinf'!#REF!</definedName>
    <definedName name="d">'[3]Siec teleinf'!#REF!</definedName>
    <definedName name="DATA" localSheetId="7">'[3]Siec teleinf'!#REF!</definedName>
    <definedName name="DATA" localSheetId="6">'[3]Siec teleinf'!#REF!</definedName>
    <definedName name="DATA" localSheetId="3">'[3]Siec teleinf'!#REF!</definedName>
    <definedName name="DATA" localSheetId="1">'[3]Siec teleinf'!#REF!</definedName>
    <definedName name="DATA">'[3]Siec teleinf'!#REF!</definedName>
    <definedName name="ddd" localSheetId="7">'[3]Siec teleinf'!#REF!</definedName>
    <definedName name="ddd" localSheetId="6">'[3]Siec teleinf'!#REF!</definedName>
    <definedName name="ddd" localSheetId="3">'[3]Siec teleinf'!#REF!</definedName>
    <definedName name="ddd" localSheetId="1">'[3]Siec teleinf'!#REF!</definedName>
    <definedName name="ddd">'[3]Siec teleinf'!#REF!</definedName>
    <definedName name="Dodatek" localSheetId="7">#REF!</definedName>
    <definedName name="Dodatek" localSheetId="6">#REF!</definedName>
    <definedName name="Dodatek" localSheetId="3">#REF!</definedName>
    <definedName name="Dodatek" localSheetId="1">#REF!</definedName>
    <definedName name="Dodatek" localSheetId="0">#REF!</definedName>
    <definedName name="Dodatek">#REF!</definedName>
    <definedName name="EUR" localSheetId="7">[2]Podsumowanie!#REF!</definedName>
    <definedName name="EUR" localSheetId="6">[2]Podsumowanie!#REF!</definedName>
    <definedName name="EUR" localSheetId="3">[2]Podsumowanie!#REF!</definedName>
    <definedName name="EUR">[2]Podsumowanie!#REF!</definedName>
    <definedName name="GBP" localSheetId="7">[2]Podsumowanie!#REF!</definedName>
    <definedName name="GBP" localSheetId="6">[2]Podsumowanie!#REF!</definedName>
    <definedName name="GBP" localSheetId="3">[2]Podsumowanie!#REF!</definedName>
    <definedName name="GBP">[2]Podsumowanie!#REF!</definedName>
    <definedName name="GrA" localSheetId="7">'[3]Siec teleinf'!#REF!</definedName>
    <definedName name="GrA" localSheetId="6">'[3]Siec teleinf'!#REF!</definedName>
    <definedName name="GrA" localSheetId="3">'[3]Siec teleinf'!#REF!</definedName>
    <definedName name="GrA" localSheetId="1">'[3]Siec teleinf'!#REF!</definedName>
    <definedName name="GrA">'[3]Siec teleinf'!#REF!</definedName>
    <definedName name="GrB" localSheetId="7">'[3]Siec teleinf'!#REF!</definedName>
    <definedName name="GrB" localSheetId="6">'[3]Siec teleinf'!#REF!</definedName>
    <definedName name="GrB" localSheetId="3">'[3]Siec teleinf'!#REF!</definedName>
    <definedName name="GrB" localSheetId="1">'[3]Siec teleinf'!#REF!</definedName>
    <definedName name="GrB">'[3]Siec teleinf'!#REF!</definedName>
    <definedName name="GrKL" localSheetId="7">'[3]Siec teleinf'!#REF!</definedName>
    <definedName name="GrKL" localSheetId="6">'[3]Siec teleinf'!#REF!</definedName>
    <definedName name="GrKL" localSheetId="3">'[3]Siec teleinf'!#REF!</definedName>
    <definedName name="GrKL" localSheetId="1">'[3]Siec teleinf'!#REF!</definedName>
    <definedName name="GrKL">'[3]Siec teleinf'!#REF!</definedName>
    <definedName name="jednostki">[4]tabele!$I$2:$I$5</definedName>
    <definedName name="KIRK" localSheetId="7">'[3]Siec teleinf'!#REF!</definedName>
    <definedName name="KIRK" localSheetId="6">'[3]Siec teleinf'!#REF!</definedName>
    <definedName name="KIRK" localSheetId="3">'[3]Siec teleinf'!#REF!</definedName>
    <definedName name="KIRK" localSheetId="1">'[3]Siec teleinf'!#REF!</definedName>
    <definedName name="KIRK">'[3]Siec teleinf'!#REF!</definedName>
    <definedName name="KURSEUR" localSheetId="7">#REF!</definedName>
    <definedName name="KURSEUR" localSheetId="6">#REF!</definedName>
    <definedName name="KURSEUR" localSheetId="3">#REF!</definedName>
    <definedName name="KURSEUR">#REF!</definedName>
    <definedName name="kursy" localSheetId="7">#REF!</definedName>
    <definedName name="kursy" localSheetId="6">#REF!</definedName>
    <definedName name="kursy" localSheetId="3">#REF!</definedName>
    <definedName name="kursy" localSheetId="1">#REF!</definedName>
    <definedName name="kursy">#REF!</definedName>
    <definedName name="LSA" localSheetId="7">#REF!</definedName>
    <definedName name="LSA" localSheetId="6">#REF!</definedName>
    <definedName name="LSA" localSheetId="3">#REF!</definedName>
    <definedName name="LSA" localSheetId="1">#REF!</definedName>
    <definedName name="LSA">#REF!</definedName>
    <definedName name="LSAGrA" localSheetId="7">'[3]Siec teleinf'!#REF!</definedName>
    <definedName name="LSAGrA" localSheetId="6">'[3]Siec teleinf'!#REF!</definedName>
    <definedName name="LSAGrA" localSheetId="3">'[3]Siec teleinf'!#REF!</definedName>
    <definedName name="LSAGrA" localSheetId="1">'[3]Siec teleinf'!#REF!</definedName>
    <definedName name="LSAGrA">'[3]Siec teleinf'!#REF!</definedName>
    <definedName name="LSAGrB" localSheetId="7">'[3]Siec teleinf'!#REF!</definedName>
    <definedName name="LSAGrB" localSheetId="6">'[3]Siec teleinf'!#REF!</definedName>
    <definedName name="LSAGrB" localSheetId="3">'[3]Siec teleinf'!#REF!</definedName>
    <definedName name="LSAGrB" localSheetId="1">'[3]Siec teleinf'!#REF!</definedName>
    <definedName name="LSAGrB">'[3]Siec teleinf'!#REF!</definedName>
    <definedName name="mercor" localSheetId="7">#REF!</definedName>
    <definedName name="mercor" localSheetId="6">#REF!</definedName>
    <definedName name="mercor" localSheetId="3">#REF!</definedName>
    <definedName name="mercor" localSheetId="1">#REF!</definedName>
    <definedName name="mercor">#REF!</definedName>
    <definedName name="Narzut" localSheetId="7">'[5]Andover Controls'!#REF!</definedName>
    <definedName name="Narzut" localSheetId="6">'[5]Andover Controls'!#REF!</definedName>
    <definedName name="Narzut" localSheetId="3">'[5]Andover Controls'!#REF!</definedName>
    <definedName name="Narzut">'[5]Andover Controls'!#REF!</definedName>
    <definedName name="Narzut1" localSheetId="7">#REF!</definedName>
    <definedName name="Narzut1" localSheetId="6">#REF!</definedName>
    <definedName name="Narzut1" localSheetId="3">#REF!</definedName>
    <definedName name="Narzut1" localSheetId="1">#REF!</definedName>
    <definedName name="Narzut1">#REF!</definedName>
    <definedName name="NOK" localSheetId="7">[2]Podsumowanie!#REF!</definedName>
    <definedName name="NOK" localSheetId="6">[2]Podsumowanie!#REF!</definedName>
    <definedName name="NOK" localSheetId="3">[2]Podsumowanie!#REF!</definedName>
    <definedName name="NOK">[2]Podsumowanie!#REF!</definedName>
    <definedName name="_xlnm.Print_Area" localSheetId="7">#REF!</definedName>
    <definedName name="_xlnm.Print_Area" localSheetId="6">#REF!</definedName>
    <definedName name="_xlnm.Print_Area" localSheetId="3">#REF!</definedName>
    <definedName name="_xlnm.Print_Area">#REF!</definedName>
    <definedName name="ODF" localSheetId="7">'[3]Siec teleinf'!#REF!</definedName>
    <definedName name="ODF" localSheetId="6">'[3]Siec teleinf'!#REF!</definedName>
    <definedName name="ODF" localSheetId="3">'[3]Siec teleinf'!#REF!</definedName>
    <definedName name="ODF" localSheetId="1">'[3]Siec teleinf'!#REF!</definedName>
    <definedName name="ODF">'[3]Siec teleinf'!#REF!</definedName>
    <definedName name="opust_p" localSheetId="7">#REF!</definedName>
    <definedName name="opust_p" localSheetId="6">#REF!</definedName>
    <definedName name="opust_p" localSheetId="3">#REF!</definedName>
    <definedName name="opust_p" localSheetId="1">#REF!</definedName>
    <definedName name="opust_p">#REF!</definedName>
    <definedName name="P" localSheetId="7">#REF!</definedName>
    <definedName name="P" localSheetId="6">#REF!</definedName>
    <definedName name="P" localSheetId="3">#REF!</definedName>
    <definedName name="P">#REF!</definedName>
    <definedName name="print" localSheetId="7">#REF!</definedName>
    <definedName name="print" localSheetId="6">#REF!</definedName>
    <definedName name="print" localSheetId="3">#REF!</definedName>
    <definedName name="print">#REF!</definedName>
    <definedName name="PRINT_AREA_MI" localSheetId="7">#REF!</definedName>
    <definedName name="PRINT_AREA_MI" localSheetId="6">#REF!</definedName>
    <definedName name="PRINT_AREA_MI" localSheetId="3">#REF!</definedName>
    <definedName name="PRINT_AREA_MI">#REF!</definedName>
    <definedName name="print_mi" localSheetId="7">#REF!</definedName>
    <definedName name="print_mi" localSheetId="6">#REF!</definedName>
    <definedName name="print_mi" localSheetId="3">#REF!</definedName>
    <definedName name="print_mi">#REF!</definedName>
    <definedName name="s" localSheetId="7">'[3]Siec teleinf'!#REF!</definedName>
    <definedName name="s" localSheetId="6">'[3]Siec teleinf'!#REF!</definedName>
    <definedName name="s" localSheetId="3">'[3]Siec teleinf'!#REF!</definedName>
    <definedName name="s" localSheetId="1">'[3]Siec teleinf'!#REF!</definedName>
    <definedName name="s">'[3]Siec teleinf'!#REF!</definedName>
    <definedName name="schrack" localSheetId="7">#REF!</definedName>
    <definedName name="schrack" localSheetId="6">#REF!</definedName>
    <definedName name="schrack" localSheetId="3">#REF!</definedName>
    <definedName name="schrack" localSheetId="1">#REF!</definedName>
    <definedName name="schrack">#REF!</definedName>
    <definedName name="systemy" localSheetId="7">#REF!</definedName>
    <definedName name="systemy" localSheetId="6">#REF!</definedName>
    <definedName name="systemy" localSheetId="3">#REF!</definedName>
    <definedName name="systemy" localSheetId="1">#REF!</definedName>
    <definedName name="systemy">#REF!</definedName>
    <definedName name="Upust" localSheetId="7">'[5]Andover Controls'!#REF!</definedName>
    <definedName name="Upust" localSheetId="6">'[5]Andover Controls'!#REF!</definedName>
    <definedName name="Upust" localSheetId="3">'[5]Andover Controls'!#REF!</definedName>
    <definedName name="Upust">'[5]Andover Controls'!#REF!</definedName>
    <definedName name="USD" localSheetId="7">[2]Podsumowanie!#REF!</definedName>
    <definedName name="USD" localSheetId="6">[2]Podsumowanie!#REF!</definedName>
    <definedName name="USD" localSheetId="3">[2]Podsumowanie!#REF!</definedName>
    <definedName name="USD">[2]Podsumowanie!#REF!</definedName>
  </definedNames>
  <calcPr calcId="152511" iterateDelta="1E-4"/>
</workbook>
</file>

<file path=xl/calcChain.xml><?xml version="1.0" encoding="utf-8"?>
<calcChain xmlns="http://schemas.openxmlformats.org/spreadsheetml/2006/main">
  <c r="F12" i="63" l="1"/>
  <c r="I7" i="63"/>
  <c r="E45" i="62"/>
  <c r="E39" i="62"/>
  <c r="E38" i="62"/>
  <c r="G36" i="62"/>
  <c r="G30" i="62"/>
  <c r="G16" i="62"/>
  <c r="G9" i="62"/>
  <c r="E20" i="61"/>
  <c r="E19" i="61"/>
  <c r="E18" i="61"/>
  <c r="G23" i="61"/>
  <c r="E17" i="61"/>
  <c r="E14" i="61"/>
  <c r="G15" i="61"/>
  <c r="G37" i="60"/>
  <c r="E32" i="60"/>
  <c r="E27" i="60"/>
  <c r="G29" i="60"/>
  <c r="G17" i="60"/>
  <c r="E53" i="59"/>
  <c r="E50" i="59"/>
  <c r="E49" i="59"/>
  <c r="E48" i="59"/>
  <c r="E47" i="59"/>
  <c r="E46" i="59"/>
  <c r="E45" i="59"/>
  <c r="E44" i="59"/>
  <c r="G56" i="59" s="1"/>
  <c r="E40" i="59"/>
  <c r="G42" i="59"/>
  <c r="E30" i="59"/>
  <c r="G32" i="59"/>
  <c r="G25" i="59"/>
  <c r="G51" i="62" l="1"/>
  <c r="G53" i="62" s="1"/>
  <c r="G25" i="61"/>
  <c r="G39" i="60"/>
  <c r="G58" i="59"/>
  <c r="D29" i="12" l="1"/>
  <c r="E17" i="29"/>
  <c r="D8" i="58"/>
  <c r="F31" i="52"/>
  <c r="D9" i="52" l="1"/>
  <c r="I9" i="58"/>
  <c r="E55" i="1" l="1"/>
  <c r="E4" i="1"/>
  <c r="G4" i="10"/>
  <c r="G5" i="10"/>
  <c r="G6" i="10"/>
  <c r="G30" i="1" l="1"/>
  <c r="E62" i="19" l="1"/>
  <c r="F35" i="52" l="1"/>
  <c r="D26" i="52"/>
  <c r="D25" i="52"/>
  <c r="D24" i="52"/>
  <c r="F14" i="58" l="1"/>
  <c r="F36" i="52"/>
  <c r="E27" i="39"/>
  <c r="E65" i="19"/>
  <c r="E60" i="19"/>
  <c r="E59" i="19"/>
  <c r="E45" i="1"/>
  <c r="G46" i="1" l="1"/>
  <c r="E18" i="29" l="1"/>
  <c r="E14" i="29"/>
  <c r="E57" i="19"/>
  <c r="E56" i="19"/>
  <c r="E32" i="39"/>
  <c r="G37" i="19" l="1"/>
  <c r="E19" i="29" l="1"/>
  <c r="E61" i="19" l="1"/>
  <c r="E42" i="19"/>
  <c r="E49" i="1" l="1"/>
  <c r="E48" i="1"/>
  <c r="G39" i="39" l="1"/>
  <c r="E20" i="29" l="1"/>
  <c r="G25" i="29" l="1"/>
  <c r="G3" i="10" l="1"/>
  <c r="G10" i="10"/>
  <c r="G35" i="1" l="1"/>
  <c r="G40" i="1"/>
  <c r="G16" i="1"/>
  <c r="E58" i="19" l="1"/>
  <c r="G9" i="10"/>
  <c r="G11" i="10"/>
  <c r="G12" i="10"/>
  <c r="E52" i="19"/>
  <c r="G44" i="19" l="1"/>
  <c r="G7" i="10"/>
  <c r="G54" i="19"/>
  <c r="G69" i="19"/>
  <c r="G13" i="10"/>
  <c r="G61" i="1"/>
  <c r="G63" i="1" s="1"/>
  <c r="G14" i="10" l="1"/>
  <c r="G71" i="19"/>
  <c r="E29" i="12" l="1"/>
</calcChain>
</file>

<file path=xl/sharedStrings.xml><?xml version="1.0" encoding="utf-8"?>
<sst xmlns="http://schemas.openxmlformats.org/spreadsheetml/2006/main" count="1204" uniqueCount="630">
  <si>
    <t xml:space="preserve">Zestawienie kabli </t>
  </si>
  <si>
    <t>Nr  kat.</t>
  </si>
  <si>
    <t>Opis materiału</t>
  </si>
  <si>
    <t xml:space="preserve">Cena </t>
  </si>
  <si>
    <t xml:space="preserve">Ilość </t>
  </si>
  <si>
    <t>Wartość</t>
  </si>
  <si>
    <t>szt.</t>
  </si>
  <si>
    <t>mb</t>
  </si>
  <si>
    <t>szt</t>
  </si>
  <si>
    <t>kpl</t>
  </si>
  <si>
    <t>RAZEM NETTO PLN</t>
  </si>
  <si>
    <t>Zestawienie elementów gniazd końcowych</t>
  </si>
  <si>
    <t>Lp.</t>
  </si>
  <si>
    <t>Jedn</t>
  </si>
  <si>
    <t>nazwa podzespłu</t>
  </si>
  <si>
    <t>j.m</t>
  </si>
  <si>
    <t>ilość</t>
  </si>
  <si>
    <t>cena jednostkowa</t>
  </si>
  <si>
    <t>wartość netto</t>
  </si>
  <si>
    <t>podsuma</t>
  </si>
  <si>
    <t>ROBOCIZNA</t>
  </si>
  <si>
    <t xml:space="preserve">WARTOŚĆ  NETTO </t>
  </si>
  <si>
    <t>KABLE</t>
  </si>
  <si>
    <t>m</t>
  </si>
  <si>
    <t>dokumentacja powykonawcza</t>
  </si>
  <si>
    <t>L.p</t>
  </si>
  <si>
    <t>Opis urządzenia</t>
  </si>
  <si>
    <t>J.m.</t>
  </si>
  <si>
    <t>Ilość</t>
  </si>
  <si>
    <t>Cena netto PLN</t>
  </si>
  <si>
    <t>Wartość netto PLN</t>
  </si>
  <si>
    <t>URZĄDZENIA</t>
  </si>
  <si>
    <t xml:space="preserve">suma netto </t>
  </si>
  <si>
    <t>YnTKSYekw 1*2*1 – pętle detekcyjne</t>
  </si>
  <si>
    <t>YnTKSY 2*2*1</t>
  </si>
  <si>
    <t xml:space="preserve">HTKSH PH 90 1*2*1 </t>
  </si>
  <si>
    <t>HTKSH PH 90 1*2*1,4</t>
  </si>
  <si>
    <t>HDGs PH 90 2x2,5</t>
  </si>
  <si>
    <t xml:space="preserve">Certyfikowane elementy mocujące do przewodów  </t>
  </si>
  <si>
    <t>rurka PCV</t>
  </si>
  <si>
    <t>suma netto</t>
  </si>
  <si>
    <t>układanie kabla YnTKSY</t>
  </si>
  <si>
    <t>układanie kabla PH 90</t>
  </si>
  <si>
    <t>montaż rurek PCV</t>
  </si>
  <si>
    <t xml:space="preserve">montaż czujek SAP </t>
  </si>
  <si>
    <t xml:space="preserve">montaż modułów </t>
  </si>
  <si>
    <t xml:space="preserve">montaż ROP i sygnalizatorów </t>
  </si>
  <si>
    <t xml:space="preserve">montaz zasilaczy </t>
  </si>
  <si>
    <t>URZADZENIA</t>
  </si>
  <si>
    <t xml:space="preserve">podsuma </t>
  </si>
  <si>
    <t xml:space="preserve">robocizna </t>
  </si>
  <si>
    <t>wartosc</t>
  </si>
  <si>
    <t>*</t>
  </si>
  <si>
    <t xml:space="preserve">układanie okablowania </t>
  </si>
  <si>
    <t xml:space="preserve">dokumentacja powykonawcza </t>
  </si>
  <si>
    <t>układanie okablowania FTP</t>
  </si>
  <si>
    <t>montaż szaf</t>
  </si>
  <si>
    <t>montaż i podłaczenie paneli kat 3</t>
  </si>
  <si>
    <t xml:space="preserve">montaż gniazd </t>
  </si>
  <si>
    <t>WARTOŚĆ</t>
  </si>
  <si>
    <t xml:space="preserve">programowanie i konfiguracja urzadzeń sieciowych </t>
  </si>
  <si>
    <t xml:space="preserve">montaż urzadzeń sieciowych </t>
  </si>
  <si>
    <t xml:space="preserve">montaż zwory elektromagnetyczne </t>
  </si>
  <si>
    <t>Opaska kablowa, kolor naturalny ( 200x3.6), kpl.1000szt</t>
  </si>
  <si>
    <t>Wieszak poziomy 1U, 19" RAL9005</t>
  </si>
  <si>
    <t xml:space="preserve">Wieszak poziomy z pokrywą i mocowaniem kabli, 2U </t>
  </si>
  <si>
    <t>Szyna uziemienia do szafy HD wraz z kpl. 12 śrub</t>
  </si>
  <si>
    <t>Termostat zamykający</t>
  </si>
  <si>
    <t>Listwa zasilająca 9 gniazd bez zabezpieczenia do montażu w 19"</t>
  </si>
  <si>
    <t>Zestaw montażowy (śruba, podkładka, koszyczek z nakrętką) do osprzętu 19" kpl. 4szt</t>
  </si>
  <si>
    <t>Panel telefoniczny 25 Port RJ45, UTP (25x2pary), PCB, 1U RAL9005</t>
  </si>
  <si>
    <t>montaz centrali SSP</t>
  </si>
  <si>
    <t xml:space="preserve">OKABLOWANIE </t>
  </si>
  <si>
    <t xml:space="preserve">FTP </t>
  </si>
  <si>
    <t xml:space="preserve">Panel krosowy 24 porty </t>
  </si>
  <si>
    <t xml:space="preserve">Wentylator do szafek </t>
  </si>
  <si>
    <t xml:space="preserve">montaż i podłaczenie paneli FO wraz ze spawaniem </t>
  </si>
  <si>
    <t>wartość</t>
  </si>
  <si>
    <t>system: ODDYMIANIE</t>
  </si>
  <si>
    <t>cena netto</t>
  </si>
  <si>
    <t>G-40</t>
  </si>
  <si>
    <t>ROP-4001M</t>
  </si>
  <si>
    <t>RM-60-R</t>
  </si>
  <si>
    <t>AWOZ-225 S</t>
  </si>
  <si>
    <t>Puszka przeciwpożarowa sześciokątna 2 żyły 2x2,5mm2 (zamiennik za PIP-3A)</t>
  </si>
  <si>
    <t xml:space="preserve">trzymacz drzwiowy komplet dla 2 skrzydeł drzwi </t>
  </si>
  <si>
    <t xml:space="preserve">materiały dodatkowe </t>
  </si>
  <si>
    <t>Kabel FTP kat.6 ISO, 4 pary, LSFRZH,  25 lat gwarancji</t>
  </si>
  <si>
    <t xml:space="preserve">Kabel U/UTP 25 par kat.3, drut 24AWG 100 Ohm, LSZH, </t>
  </si>
  <si>
    <t>Opaska, kolor czarny (304,80x25,40), kpl.10szt</t>
  </si>
  <si>
    <t>Gniazdo   1*Rj45 kat 6</t>
  </si>
  <si>
    <t>Kabel krosowy ekranowany RJ45, 3m</t>
  </si>
  <si>
    <t>Kabel krosowy ekranowany RJ45, 5m</t>
  </si>
  <si>
    <t>Kabel krosowy ekranowany RJ45, 1m</t>
  </si>
  <si>
    <t>układanie kabli wieloparowych i FO</t>
  </si>
  <si>
    <t xml:space="preserve">trzymacz drzwiowy komplet dla 1 skrzydeł drzwi </t>
  </si>
  <si>
    <t xml:space="preserve">przycisk zwalniajacy do trzymaczy </t>
  </si>
  <si>
    <t xml:space="preserve">bruzdowanie i szpachlowanie </t>
  </si>
  <si>
    <t xml:space="preserve">materiały dodatkowe niezbedne do wykonania zadania </t>
  </si>
  <si>
    <t>HTKSH PH 90 4*2*1</t>
  </si>
  <si>
    <t xml:space="preserve">bruzdowanie pod okablowanie </t>
  </si>
  <si>
    <t xml:space="preserve">montaż central wraz z czujkami i przyciskami </t>
  </si>
  <si>
    <t xml:space="preserve">montaż stacji pogodowaych </t>
  </si>
  <si>
    <t xml:space="preserve">programowanie uruchomienie </t>
  </si>
  <si>
    <t xml:space="preserve">okno oddymiajace wraz z siłownikami </t>
  </si>
  <si>
    <t xml:space="preserve">materiąły niezbedne do wykonania zadania </t>
  </si>
  <si>
    <t xml:space="preserve">montaz podcentralek </t>
  </si>
  <si>
    <t>montaz przycisków i lampek</t>
  </si>
  <si>
    <t xml:space="preserve">programowanie testy i pomiary </t>
  </si>
  <si>
    <t xml:space="preserve">montaż centralek </t>
  </si>
  <si>
    <t>Matryca PMS4801  </t>
  </si>
  <si>
    <t>Podcentralka PS405      </t>
  </si>
  <si>
    <t>Zasilacz T181                  </t>
  </si>
  <si>
    <t>Lampka LS43      </t>
  </si>
  <si>
    <t>Włącznik WŁ40       </t>
  </si>
  <si>
    <t xml:space="preserve">OFERENT PRZEWIDZI WSZELKIE MATERIAŁY NIEZBEDNE DO WYKONANIA ZADANIA </t>
  </si>
  <si>
    <t>PSO-60</t>
  </si>
  <si>
    <t>MZ-60-150</t>
  </si>
  <si>
    <t>OM-61</t>
  </si>
  <si>
    <t>OA-62</t>
  </si>
  <si>
    <t>SM-60</t>
  </si>
  <si>
    <t>WG-61</t>
  </si>
  <si>
    <t>LK-61-035</t>
  </si>
  <si>
    <t>LK-61-050</t>
  </si>
  <si>
    <t>LK-61-070</t>
  </si>
  <si>
    <t xml:space="preserve">Szpitala Miejski św. Trójcy w Płocku 
ul. Tadeusza Kościuszki 28, Płock 09-402 </t>
  </si>
  <si>
    <t>ul. Tadeusza Kościuszki 28, Płock 09-402</t>
  </si>
  <si>
    <t>Obiekt: Szpital św. Trójcy Płock budynek H i K</t>
  </si>
  <si>
    <t>Panel operatora</t>
  </si>
  <si>
    <t>Zasilacz MZ-60-150, 5A/30V</t>
  </si>
  <si>
    <t>MZ-60-300</t>
  </si>
  <si>
    <t>Zasilacz MZ-60-300, 10A/30V</t>
  </si>
  <si>
    <t>MD-60</t>
  </si>
  <si>
    <t>Drukarka</t>
  </si>
  <si>
    <t>OM-62</t>
  </si>
  <si>
    <t>Obudowa z otworem na panel PSO-60</t>
  </si>
  <si>
    <t>Obudowa zamknięta bez otworu na panel</t>
  </si>
  <si>
    <t>OA-61</t>
  </si>
  <si>
    <t>Pojemnik akumulatorów rezerwowych max.134Ah</t>
  </si>
  <si>
    <t>Pojemnik akumulatorów rezerwowych max. 90Ah</t>
  </si>
  <si>
    <t>Szyna montażowa z magistralą (do 4 modułów)</t>
  </si>
  <si>
    <t>Wsporniki górne do szyny montażowej SM-60</t>
  </si>
  <si>
    <t>Kabel 35 cm do połączeń pomiędzy magistralami</t>
  </si>
  <si>
    <t>Kabel 50 cm do łączenia magistral z PSO-60, MZ-60</t>
  </si>
  <si>
    <t>Kabel 70 cm do łączenia magistral</t>
  </si>
  <si>
    <t>LK-62-035-50</t>
  </si>
  <si>
    <t>Kabel rozgałęźny 35/50 cm do modułów MTI-6x</t>
  </si>
  <si>
    <t>MLD-62</t>
  </si>
  <si>
    <t>Moduł dwóch linii dozorowych bez przetwornicy</t>
  </si>
  <si>
    <t>Gniazdo (do czujek szeregów 40, 4043, 4046, 60,46)</t>
  </si>
  <si>
    <t>Ręczny ostrzegacz pożarowy adresowalny z izolatorem zwarć (wtynkowy)</t>
  </si>
  <si>
    <t>Ramka maskująca czerwona (do montażu natynkowego)</t>
  </si>
  <si>
    <t>ZSP 135-DR-7A-2</t>
  </si>
  <si>
    <t>Zasilacz 24V/7A, z miejscem na 2 akumulatory 28Ah, zasilanie urządzeń dodatkowych</t>
  </si>
  <si>
    <t>ZS-90</t>
  </si>
  <si>
    <t>Akumulator 12V/90Ah</t>
  </si>
  <si>
    <t>WZ-31</t>
  </si>
  <si>
    <t>Wskaźnik zadziałania</t>
  </si>
  <si>
    <t>ZS-18</t>
  </si>
  <si>
    <t>Akumulator 18Ah/12v, bezobsługowy, AGM</t>
  </si>
  <si>
    <t>POLON 6000 // panel wyniesiony portiernia</t>
  </si>
  <si>
    <t>Optyczna Termiczna czujka dymu</t>
  </si>
  <si>
    <t>DUT-6046</t>
  </si>
  <si>
    <t xml:space="preserve">EKS-EKS-6222P
</t>
  </si>
  <si>
    <t>Element kontrolno-sterujący 2wej 2 wy izolatorem zwarć (tylko dla linii dozorowych w trybie 6000)</t>
  </si>
  <si>
    <t>UCS-6000 8A (2x4A) - wyk. 2</t>
  </si>
  <si>
    <t>Uniwersalna centrala sterująca 8A, 2 strefy po 4A, obudowa 400x400x160</t>
  </si>
  <si>
    <t>MKA-60</t>
  </si>
  <si>
    <t>Moduł komunikacji adresowej do POLON 4000</t>
  </si>
  <si>
    <t>PO-63</t>
  </si>
  <si>
    <t>Przycisk oddymiania (pomarańczowy) wtynkowy, 3xLED + kasowanie</t>
  </si>
  <si>
    <t>RM-60-O</t>
  </si>
  <si>
    <t>Ramka maskująca, uzupełnienie do wersji natynkowej, pomarańczowa</t>
  </si>
  <si>
    <t>PP-40NT</t>
  </si>
  <si>
    <t>Przycisk przewietrzania natynkowy kluczykowy</t>
  </si>
  <si>
    <t>ZS-7.5</t>
  </si>
  <si>
    <t>Akumulator 7.5Ah/12v, bezobsługowy, AGM</t>
  </si>
  <si>
    <t>AWOP-325 P/R</t>
  </si>
  <si>
    <t>Puszka przyłączeniowa, rozgałęźna, 3x2,5mm2</t>
  </si>
  <si>
    <t xml:space="preserve">siłowniki do drzwi napowietrzajacych </t>
  </si>
  <si>
    <t>zaluzja do kanału napowietrzajcego</t>
  </si>
  <si>
    <t>YDY 4*1,5</t>
  </si>
  <si>
    <t>YnTKSY 4*2*1</t>
  </si>
  <si>
    <t>Elementy inne</t>
  </si>
  <si>
    <t>montaż i uruchomienie węzła W3</t>
  </si>
  <si>
    <t xml:space="preserve">programowanie systemu i uruchomienie algorytmu </t>
  </si>
  <si>
    <t xml:space="preserve">AKT </t>
  </si>
  <si>
    <t>NAZWA</t>
  </si>
  <si>
    <t>cena brutto</t>
  </si>
  <si>
    <t>Aparat AP400   włacznik przyzywowy na przewodzie 1,5m</t>
  </si>
  <si>
    <t>przewód YDY 2*2,5</t>
  </si>
  <si>
    <t>puszka podtynkowa 60</t>
  </si>
  <si>
    <t xml:space="preserve">system: System Zasilania Dedykowanego </t>
  </si>
  <si>
    <t>kabel YDY 3* 2,5 230 V</t>
  </si>
  <si>
    <t>kabel 1*LgY 70</t>
  </si>
  <si>
    <t>płaskownik FeZn40x4mm</t>
  </si>
  <si>
    <t>moduł mosaic 230 V</t>
  </si>
  <si>
    <t>puszka natynkowa wraz z suportem i ramką dla gniazd EL i LAN</t>
  </si>
  <si>
    <t xml:space="preserve">rozdzielnia RG UPS </t>
  </si>
  <si>
    <t xml:space="preserve">rozdzielnia R UPS </t>
  </si>
  <si>
    <t>montaż rozdzielni EL</t>
  </si>
  <si>
    <t>montaz gniazd EL</t>
  </si>
  <si>
    <t xml:space="preserve">układanie kabli </t>
  </si>
  <si>
    <t xml:space="preserve">wykonanie brudowania przebić i naprawa tynków po zakonczeniu instalcji </t>
  </si>
  <si>
    <t>wykonanie zabudowania tras kablowych płyta gk</t>
  </si>
  <si>
    <t>INNE</t>
  </si>
  <si>
    <t xml:space="preserve">pomiary </t>
  </si>
  <si>
    <t>kpl.</t>
  </si>
  <si>
    <t xml:space="preserve">wartość netto  </t>
  </si>
  <si>
    <t xml:space="preserve">„Wymienione w dokumentacji projektowej urządzenia i materiały odniesione do konkretnych producentów jak również nazwy firm dostawców i producentów należy traktować jako służące do określenia parametrów przedmiotu zamówienia poprzez podanie oczekiwanego standardu. Dopuszczalne jest zastosowanie urządzeń i materiałów równoważnych pochodzących od innych wytwórców z zastrzeżeniem, że nie będą one jakościowo gorsze od wskazanych w projekcie oraz, że zagwarantują dotrzymanie tych samych lub lepszych parametrów technicznych oraz będą posiadać wszystkie niezbędne atesty i dopuszczenia do stosowania”. </t>
  </si>
  <si>
    <t>rozdzielnia R-KGw/H-1</t>
  </si>
  <si>
    <t>rozdzielnia R-KGw/H-2</t>
  </si>
  <si>
    <t>rozdzielnia R-KGw/H-3</t>
  </si>
  <si>
    <t>rozdzielnia R-KGw/H-4</t>
  </si>
  <si>
    <t>rozdzielnia R-KGw/H-5</t>
  </si>
  <si>
    <t>rozdzielnia R-KGw/H-6</t>
  </si>
  <si>
    <t>rozdzielnia R-KGw/K-1</t>
  </si>
  <si>
    <t>rozdzielnia R-KGw/K-2</t>
  </si>
  <si>
    <t>rozdzielnia R-KGw/K-3</t>
  </si>
  <si>
    <t>rozdzielnia R-KGw/K-4</t>
  </si>
  <si>
    <t>rozdzielnia R-KGw/K-5</t>
  </si>
  <si>
    <t>rozdzielnia R-KGw/K-6</t>
  </si>
  <si>
    <t>kabel 1*LgY 35</t>
  </si>
  <si>
    <t>Gniazdo   2*Rj45 kat 6 dla gniazd naściennych</t>
  </si>
  <si>
    <t>Trasy kablowe</t>
  </si>
  <si>
    <t>trasa kablowa PCV 110/50 (wraz z kształtkami)</t>
  </si>
  <si>
    <t>trasa kablowa PCV 50/25 (wraz z kształtkami)</t>
  </si>
  <si>
    <t xml:space="preserve">układanie tras kablowych </t>
  </si>
  <si>
    <t>trasa drabina metalowa 250/50 (wraz z kształtkami)</t>
  </si>
  <si>
    <t>rozdzielnia R-Ppoż</t>
  </si>
  <si>
    <t>HDGs PH 90 3x2,5</t>
  </si>
  <si>
    <t xml:space="preserve">    PRACOWNIA PROJEKTOWA</t>
  </si>
  <si>
    <t xml:space="preserve">    ADRES INWESTYCJI</t>
  </si>
  <si>
    <t xml:space="preserve">   INWESTOR</t>
  </si>
  <si>
    <t xml:space="preserve">   OBIEKT </t>
  </si>
  <si>
    <t>HDGs PH 90 5x6</t>
  </si>
  <si>
    <t>HDGs PH 90 5x10</t>
  </si>
  <si>
    <t xml:space="preserve">system: Prace Budowlane dla Systemu Oddymiania </t>
  </si>
  <si>
    <t>SA</t>
  </si>
  <si>
    <t>Sygnalizator akustyczno-optyczny,  450mA</t>
  </si>
  <si>
    <t>HTKSHekw 1*2*1 – pętle sterujące sygnal</t>
  </si>
  <si>
    <t>układ by-pass dla zasilacza 60 kVA</t>
  </si>
  <si>
    <t>wymiana drzwi do LPD istnijacego  budynek K piewnica drzwi 100 EI 60 antywłamaniowe z okuciami do systemu KD (materiał +robocizna)</t>
  </si>
  <si>
    <t xml:space="preserve">demontaż i ponowny montaż AP </t>
  </si>
  <si>
    <t xml:space="preserve">wkładka światłowodowa 10Gb </t>
  </si>
  <si>
    <t xml:space="preserve">48 Ethernet 10/100/1000 ports, 4 10 Gig SFP+ zgodnie ze specyfikacją </t>
  </si>
  <si>
    <t xml:space="preserve">24 10 Gig SFP+ zgodnie ze specyfikacją </t>
  </si>
  <si>
    <t>panel FO dla zakończenia kabla FO SM 16 j wraz z pigtailami i wyposażeniem (tacka spawód separator, adaptery)</t>
  </si>
  <si>
    <t>Zestawienie elementów w szafach dystrybucyjnych LPD K i H</t>
  </si>
  <si>
    <t>pomiary i certyfikacja sieci LAN nowobudowanej</t>
  </si>
  <si>
    <t>pomiary i certyfikacja sieci LAN istnijacej</t>
  </si>
  <si>
    <t>bruzdowanie pod peszle do gniazd LAN</t>
  </si>
  <si>
    <t>zzaprawianie bruzd i szpachlowanie</t>
  </si>
  <si>
    <t>skrosowanie i podłaczenie przełącznicy Petrotel 027.K „Magazyn do szafy LPD K</t>
  </si>
  <si>
    <t>skrosowanie i podłaczenie przełącznicy Petrotel piwnica do szafy LPD H</t>
  </si>
  <si>
    <t>paczkodrd swiatłowodowy duplex SM</t>
  </si>
  <si>
    <t>Kabel FO 16J</t>
  </si>
  <si>
    <t xml:space="preserve">kontroler KD Roger </t>
  </si>
  <si>
    <t xml:space="preserve">elektrorygiel </t>
  </si>
  <si>
    <t xml:space="preserve">zasilacz kontrolera </t>
  </si>
  <si>
    <t xml:space="preserve">okablowanie systemu KD </t>
  </si>
  <si>
    <t>montaż systemu KD wraz z podłaczeniem do istnijacego systemu ROGER</t>
  </si>
  <si>
    <t>Zestawienie elementów w szafie dystrybucyjnej GPD budynek C</t>
  </si>
  <si>
    <t xml:space="preserve">Zestawienie elementów w szafach dystrybucyjnych LPD B </t>
  </si>
  <si>
    <t>wymiana drzwi do LPD projektowanego  budynek K piewnica drzwi 100 EI 60 antywłamaniowe z okuciami do systemu KD (materiał +robocizna)</t>
  </si>
  <si>
    <t>wymiana drzwi do LPD serwerowni budynek B 2 piętro drzwi 100 EI 60 antywłamaniowe z okuciami do systemu KD (materiał +robocizna)</t>
  </si>
  <si>
    <t>szafa 19" 42U 600/800</t>
  </si>
  <si>
    <t>Kabel krosowy ekranowany RJ45, 0,5 m</t>
  </si>
  <si>
    <t>Kabel krosowy ekranowany RJ45, 1 m</t>
  </si>
  <si>
    <t xml:space="preserve">komplet dwóch naprzemiennie działających klimatyzatorów w układzie pracy redundantnej każdy i pracy cąłorocznej o mocy 4 kW mocy chłodniczej do pomieszczenia LPD </t>
  </si>
  <si>
    <t>System Oddymiania (dla zakresu budynek K )</t>
  </si>
  <si>
    <t>System SSP (dla zakresu budynek K i portiernia )</t>
  </si>
  <si>
    <t>Prace budowlane niezbędne do wykonania systemu oddymiania budynek K oraz wymianą drzwi z systemem KD</t>
  </si>
  <si>
    <t>wykonanie prac budowlanych związanych z wydzieleniem kletek schodowych i szybów windowych zgodnie z cześcia architektoniczną w budynku K</t>
  </si>
  <si>
    <t>Obiekt: Szpital św. Trójcy Płock budynek K,B</t>
  </si>
  <si>
    <t xml:space="preserve">Obiekt: Szpital św. Trójcy Płock budynek K oddział Interna </t>
  </si>
  <si>
    <t xml:space="preserve">zakres postępowania </t>
  </si>
  <si>
    <t>opracowano kwiecień 2018    rewizja 9.1.1</t>
  </si>
  <si>
    <t>Obiekt: Szpital św. Trójcy Płock budynek K</t>
  </si>
  <si>
    <t>POLON 6000 // wezeł W2 bud K</t>
  </si>
  <si>
    <t>P.1-01.1.01</t>
  </si>
  <si>
    <t>P.1-01.1.02</t>
  </si>
  <si>
    <t>P.1-01.1.03</t>
  </si>
  <si>
    <t>P.1-01.1.04</t>
  </si>
  <si>
    <t>P.1-01.1.05</t>
  </si>
  <si>
    <t>P.1-01.1.06</t>
  </si>
  <si>
    <t>P.1-01.1.07</t>
  </si>
  <si>
    <t>P.1-01.1.08</t>
  </si>
  <si>
    <t>P.1-01.1.09</t>
  </si>
  <si>
    <t>P.1-01.1.10</t>
  </si>
  <si>
    <t>P.1-01.1.11</t>
  </si>
  <si>
    <t>P.1-01.1.12</t>
  </si>
  <si>
    <t>P.1-01.1.13</t>
  </si>
  <si>
    <t>P.1-01.1.14</t>
  </si>
  <si>
    <t>P.1-01.1.15</t>
  </si>
  <si>
    <t>P.1-01.1.16</t>
  </si>
  <si>
    <t>P.1-01.1.17</t>
  </si>
  <si>
    <t>P.1-01.1.18</t>
  </si>
  <si>
    <t>P.1-01.1.19</t>
  </si>
  <si>
    <t>P.1-01.1.20</t>
  </si>
  <si>
    <t>P.1-01.1.21</t>
  </si>
  <si>
    <t>P.1-01.2.01</t>
  </si>
  <si>
    <t>P.1-01.2.02</t>
  </si>
  <si>
    <t>P.1-01.2.03</t>
  </si>
  <si>
    <t>P.1-01.2.04</t>
  </si>
  <si>
    <t>P.1-01.2.05</t>
  </si>
  <si>
    <t>P.1-01.2.06</t>
  </si>
  <si>
    <t>P.1-01.2.07</t>
  </si>
  <si>
    <t>P.1-01.2.08</t>
  </si>
  <si>
    <t>P.1-01.2.09</t>
  </si>
  <si>
    <t>P.1-01.2.10</t>
  </si>
  <si>
    <t>P.1-01.2.11</t>
  </si>
  <si>
    <t>P.1-01.3.01</t>
  </si>
  <si>
    <t>P.1-01.3.02</t>
  </si>
  <si>
    <t>P.1-01.3.03</t>
  </si>
  <si>
    <t>P.1-01.3.04</t>
  </si>
  <si>
    <t>P.1-01.3.05</t>
  </si>
  <si>
    <t>P.1-01.4.01</t>
  </si>
  <si>
    <t>P.1-01.4.02</t>
  </si>
  <si>
    <t>P.1-01.4.03</t>
  </si>
  <si>
    <t>P.1-01.4.04</t>
  </si>
  <si>
    <t>P.1-01.4.05</t>
  </si>
  <si>
    <t>P.1-01.4.06</t>
  </si>
  <si>
    <t>P.1-01.4.07</t>
  </si>
  <si>
    <t>P.1-01.4.08</t>
  </si>
  <si>
    <t>P.1-01.5.01</t>
  </si>
  <si>
    <t>P.1-01.5.02</t>
  </si>
  <si>
    <t>P.1-01.5.03</t>
  </si>
  <si>
    <t>P.1-01.5.04</t>
  </si>
  <si>
    <t>P.1-01.5.05</t>
  </si>
  <si>
    <t>P.1-01.5.06</t>
  </si>
  <si>
    <t>P.1-01.5.07</t>
  </si>
  <si>
    <t>P.1-01.5.08</t>
  </si>
  <si>
    <t>P.1-01.5.09</t>
  </si>
  <si>
    <t>P.1-01.5.10</t>
  </si>
  <si>
    <t>P.1-01.5.11</t>
  </si>
  <si>
    <t>P.1-01.5.12</t>
  </si>
  <si>
    <t>P.1-01.5.13</t>
  </si>
  <si>
    <t>P1-02.1.1</t>
  </si>
  <si>
    <t>P1-02.1.2</t>
  </si>
  <si>
    <t>P1-02.1.3</t>
  </si>
  <si>
    <t>P1-02.1.4</t>
  </si>
  <si>
    <t>P1-02.1.5</t>
  </si>
  <si>
    <t>P1-02.1.6</t>
  </si>
  <si>
    <t>P1-02.1.7</t>
  </si>
  <si>
    <t>P1-02.1.8</t>
  </si>
  <si>
    <t>P1-02.1.9</t>
  </si>
  <si>
    <t>P1-02.1.10</t>
  </si>
  <si>
    <t>P1-02.1.11</t>
  </si>
  <si>
    <t>P1-02.1.12</t>
  </si>
  <si>
    <t>P1-02.2.1</t>
  </si>
  <si>
    <t>P1-02.2.2</t>
  </si>
  <si>
    <t>P1-02.2.3</t>
  </si>
  <si>
    <t>P1-02.2.4</t>
  </si>
  <si>
    <t>P1-02.2.5</t>
  </si>
  <si>
    <t>P1-02.2.6</t>
  </si>
  <si>
    <t>P1-02.2.7</t>
  </si>
  <si>
    <t>P1-02.2.8</t>
  </si>
  <si>
    <t>P1-02.2.9</t>
  </si>
  <si>
    <t>P1-02.2.10</t>
  </si>
  <si>
    <t>P1-02.3.1</t>
  </si>
  <si>
    <t>P1-02.3.2</t>
  </si>
  <si>
    <t>P1-02.3.3</t>
  </si>
  <si>
    <t>P1-02.3.4</t>
  </si>
  <si>
    <t>P1-02.3.5</t>
  </si>
  <si>
    <t>P1-02.3.6</t>
  </si>
  <si>
    <t>P1-3.1.1</t>
  </si>
  <si>
    <t>P1-3.1.2</t>
  </si>
  <si>
    <t>P1-3.1.3</t>
  </si>
  <si>
    <t>P1-3.1.4</t>
  </si>
  <si>
    <t>P1-3.1.5</t>
  </si>
  <si>
    <t>P1-3.1.6</t>
  </si>
  <si>
    <t>P1-3.1.7</t>
  </si>
  <si>
    <t>P1-3.2.1</t>
  </si>
  <si>
    <t>P1-3.2.2</t>
  </si>
  <si>
    <t>P1-3.2.3</t>
  </si>
  <si>
    <t>P1-3.3.1</t>
  </si>
  <si>
    <t>P1-3.3.2</t>
  </si>
  <si>
    <t>P1-3.3.3</t>
  </si>
  <si>
    <t>P1-3.3.4</t>
  </si>
  <si>
    <t>P1-3.3.5</t>
  </si>
  <si>
    <t>P1-3.3.6</t>
  </si>
  <si>
    <t>P1-4.6.1</t>
  </si>
  <si>
    <t>P1-4.6.2</t>
  </si>
  <si>
    <t>P1-4.6.3</t>
  </si>
  <si>
    <t>P1-4.6.4</t>
  </si>
  <si>
    <t>P1-04.5.1</t>
  </si>
  <si>
    <t>P1-04.5.2</t>
  </si>
  <si>
    <t>P1-04.5.3</t>
  </si>
  <si>
    <t>P1-04.4.1</t>
  </si>
  <si>
    <t>P1-04.4.2</t>
  </si>
  <si>
    <t>P1-04.4.3</t>
  </si>
  <si>
    <t>P1-04.3.1</t>
  </si>
  <si>
    <t>P1-04.3.2</t>
  </si>
  <si>
    <t>P1-04.3.3</t>
  </si>
  <si>
    <t>P1-04.3.4</t>
  </si>
  <si>
    <t>P1-04.3.5</t>
  </si>
  <si>
    <t>P1-04.3.6</t>
  </si>
  <si>
    <t>P1-04.3.7</t>
  </si>
  <si>
    <t>P1-04.3.8</t>
  </si>
  <si>
    <t>P1-04.3.9</t>
  </si>
  <si>
    <t>P1-04.3.10</t>
  </si>
  <si>
    <t>P1-04.3.11</t>
  </si>
  <si>
    <t>P1-04.3.12</t>
  </si>
  <si>
    <t>P1-04.2.1</t>
  </si>
  <si>
    <t>P1-04.2.2</t>
  </si>
  <si>
    <t>P1-04.2.3</t>
  </si>
  <si>
    <t>P1-04.2.4</t>
  </si>
  <si>
    <t>P1-04.2.5</t>
  </si>
  <si>
    <t>P1-04.1.1</t>
  </si>
  <si>
    <t>P1-04.1.2</t>
  </si>
  <si>
    <t>P1-04.1.3</t>
  </si>
  <si>
    <t>P1-04.1.4</t>
  </si>
  <si>
    <t>P1-04.1.5</t>
  </si>
  <si>
    <t>P1-4.7.1</t>
  </si>
  <si>
    <t>P1-4.7.2</t>
  </si>
  <si>
    <t>P1-4.7.3</t>
  </si>
  <si>
    <t>P1-4.7.4</t>
  </si>
  <si>
    <t>P1-4.7.5</t>
  </si>
  <si>
    <t>P1-4.7.6</t>
  </si>
  <si>
    <t>P1-4.7.7</t>
  </si>
  <si>
    <t>P1-4.7.8</t>
  </si>
  <si>
    <t>P1-4.7.9</t>
  </si>
  <si>
    <t>P1-4.7.10</t>
  </si>
  <si>
    <t>P1-4.7.11</t>
  </si>
  <si>
    <t>P1-4.7.12</t>
  </si>
  <si>
    <t>P1-4.7.13</t>
  </si>
  <si>
    <t>P1-05.1.1</t>
  </si>
  <si>
    <t>P1-05.1.2</t>
  </si>
  <si>
    <t>P1-05.1.3</t>
  </si>
  <si>
    <t>P1-05.1.4</t>
  </si>
  <si>
    <t>P1-05.2.1</t>
  </si>
  <si>
    <t>P1-05.2.2</t>
  </si>
  <si>
    <t>P1-05.2.3</t>
  </si>
  <si>
    <t>P1-05.2.4</t>
  </si>
  <si>
    <t>P1-7.1.1</t>
  </si>
  <si>
    <t>P1-7.1.2</t>
  </si>
  <si>
    <t>P1-7.1.3</t>
  </si>
  <si>
    <t>P1-7.1.4</t>
  </si>
  <si>
    <t>P1-7.1.5</t>
  </si>
  <si>
    <t>P1-7.1.6</t>
  </si>
  <si>
    <t>P1-7.1.7</t>
  </si>
  <si>
    <t>P1-7.1.8</t>
  </si>
  <si>
    <t>P1-7.1.9</t>
  </si>
  <si>
    <t>P1-7.1.10</t>
  </si>
  <si>
    <t>P1-6.1.1</t>
  </si>
  <si>
    <t>P1-6.1.2</t>
  </si>
  <si>
    <t>P1-6.1.3</t>
  </si>
  <si>
    <t>P1-6.1.4</t>
  </si>
  <si>
    <t>P1-6.1.5</t>
  </si>
  <si>
    <t>P1-6.1.6</t>
  </si>
  <si>
    <t>P1-6.1.7</t>
  </si>
  <si>
    <t>P1-6.1.8</t>
  </si>
  <si>
    <t>P1-6.1.9</t>
  </si>
  <si>
    <t>P1-6.1.10</t>
  </si>
  <si>
    <t>P1-6.1.11</t>
  </si>
  <si>
    <t>P1-6.1.12</t>
  </si>
  <si>
    <t>P1-6.1.13</t>
  </si>
  <si>
    <t>P1-6.1.14</t>
  </si>
  <si>
    <t>P1-6.1.15</t>
  </si>
  <si>
    <t>P1-6.1.16</t>
  </si>
  <si>
    <t>P1-6.1.17</t>
  </si>
  <si>
    <t>P1-6.1.18</t>
  </si>
  <si>
    <t>P1-6.1.19</t>
  </si>
  <si>
    <t>P1-6.1.20</t>
  </si>
  <si>
    <t>P1-6.1.21</t>
  </si>
  <si>
    <t>P1-6.1.22</t>
  </si>
  <si>
    <t>P1-6.1.23</t>
  </si>
  <si>
    <t>P1-6.1.24</t>
  </si>
  <si>
    <t>P1-6.1.25</t>
  </si>
  <si>
    <t>P1-6.1.26</t>
  </si>
  <si>
    <t>P1-6.2.01</t>
  </si>
  <si>
    <t>P1-6.2.02</t>
  </si>
  <si>
    <t>Etap 1</t>
  </si>
  <si>
    <t xml:space="preserve">BIURO PROJEKTOWE 
TELECOM Norbert Górzyński
09-402 Płock Al. 3-go Maja 12 lok 68
Tel 691 710 812
</t>
  </si>
  <si>
    <t>System SSP (dla zakresu budynek H )</t>
  </si>
  <si>
    <t>System Oddymiania (dla zakresu budynek H )</t>
  </si>
  <si>
    <t>System Przyzywowy (tylko dla zakresu Interna H)</t>
  </si>
  <si>
    <t xml:space="preserve">Prace budowlane niezbędne do wykonania systemu oddymiania budynek H </t>
  </si>
  <si>
    <t>Etap 2</t>
  </si>
  <si>
    <t>Etap 1 i Etap 2</t>
  </si>
  <si>
    <t>System zasilania gwarantowanego ( dla zakresu budynek K i H1)</t>
  </si>
  <si>
    <t>Obiekt: Szpital św. Trójcy Płock budynek H</t>
  </si>
  <si>
    <t>POLON 6000 // wezeł W2 bud K i H</t>
  </si>
  <si>
    <t>P2-01.1.01</t>
  </si>
  <si>
    <t>P2-01.1.02</t>
  </si>
  <si>
    <t>P2-01.1.03</t>
  </si>
  <si>
    <t>P2-01.1.04</t>
  </si>
  <si>
    <t>P2-01.1.05</t>
  </si>
  <si>
    <t>P2-01.1.06</t>
  </si>
  <si>
    <t>P2-01.1.07</t>
  </si>
  <si>
    <t>P2-01.1.08</t>
  </si>
  <si>
    <t>P2-01.1.09</t>
  </si>
  <si>
    <t>P2-01.1.10</t>
  </si>
  <si>
    <t>P2-01.1.11</t>
  </si>
  <si>
    <t>P2-01.1.12</t>
  </si>
  <si>
    <t>P2-01.1.13</t>
  </si>
  <si>
    <t>P2-01.1.14</t>
  </si>
  <si>
    <t>P2-01.1.15</t>
  </si>
  <si>
    <t>P2-01.1.16</t>
  </si>
  <si>
    <t>P2-01.1.17</t>
  </si>
  <si>
    <t>P2-01.1.18</t>
  </si>
  <si>
    <t>P2-01.1.19</t>
  </si>
  <si>
    <t>P2-01.1.20</t>
  </si>
  <si>
    <t>P2-01.1.21</t>
  </si>
  <si>
    <t>P2-01.2.01</t>
  </si>
  <si>
    <t>P2-01.2.02</t>
  </si>
  <si>
    <t>P2-01.2.03</t>
  </si>
  <si>
    <t>P2-01.2.04</t>
  </si>
  <si>
    <t>P2-01.2.05</t>
  </si>
  <si>
    <t>P2-01.3.01</t>
  </si>
  <si>
    <t>P2-01.3.02</t>
  </si>
  <si>
    <t>P2-01.3.03</t>
  </si>
  <si>
    <t>P2-01.3.04</t>
  </si>
  <si>
    <t>P2-01.3.05</t>
  </si>
  <si>
    <t>P2-01.3.06</t>
  </si>
  <si>
    <t>P2-01.3.07</t>
  </si>
  <si>
    <t>P2-01.3.08</t>
  </si>
  <si>
    <t>P2-01.4.01</t>
  </si>
  <si>
    <t>P2-01.4.02</t>
  </si>
  <si>
    <t>P2-01.4.03</t>
  </si>
  <si>
    <t>P2-01.4.04</t>
  </si>
  <si>
    <t>P2-01.4.05</t>
  </si>
  <si>
    <t>P2-01.4.06</t>
  </si>
  <si>
    <t>P2-01.4.07</t>
  </si>
  <si>
    <t>P2-01.4.08</t>
  </si>
  <si>
    <t>P2-01.4.09</t>
  </si>
  <si>
    <t>P2-01.4.10</t>
  </si>
  <si>
    <t>P2-01.4.11</t>
  </si>
  <si>
    <t>P2-01.4.12</t>
  </si>
  <si>
    <t>P2-02.1.1</t>
  </si>
  <si>
    <t>P2-02.1.2</t>
  </si>
  <si>
    <t>P2-02.1.3</t>
  </si>
  <si>
    <t>P2-02.1.4</t>
  </si>
  <si>
    <t>P2-02.1.5</t>
  </si>
  <si>
    <t>P2-02.1.6</t>
  </si>
  <si>
    <t>P2-02.1.7</t>
  </si>
  <si>
    <t>P2-02.1.8</t>
  </si>
  <si>
    <t>P2-02.1.9</t>
  </si>
  <si>
    <t>P2-02.1.10</t>
  </si>
  <si>
    <t>P2-02.1.11</t>
  </si>
  <si>
    <t>P2-02.1.12</t>
  </si>
  <si>
    <t xml:space="preserve">wentylator napowietrzający </t>
  </si>
  <si>
    <t>P2-02.2.1</t>
  </si>
  <si>
    <t>P2-02.2.2</t>
  </si>
  <si>
    <t>P2-02.2.3</t>
  </si>
  <si>
    <t>P2-02.2.4</t>
  </si>
  <si>
    <t>P2-02.2.5</t>
  </si>
  <si>
    <t>P2-02.2.6</t>
  </si>
  <si>
    <t>P2-02.2.7</t>
  </si>
  <si>
    <t>P2-02.2.8</t>
  </si>
  <si>
    <t>P2-02.2.9</t>
  </si>
  <si>
    <t>P2-02.2.10</t>
  </si>
  <si>
    <t>P2-02.3.1</t>
  </si>
  <si>
    <t>P2-02.3.2</t>
  </si>
  <si>
    <t>P2-02.3.3</t>
  </si>
  <si>
    <t>P2-02.3.4</t>
  </si>
  <si>
    <t>P2-02.3.5</t>
  </si>
  <si>
    <t>P2-02.3.6</t>
  </si>
  <si>
    <t xml:space="preserve">Obiekt: Szpital św. Trójcy Płock budynek H  oddział Interna </t>
  </si>
  <si>
    <t>P2-3.1.01</t>
  </si>
  <si>
    <t>P2-3.1.02</t>
  </si>
  <si>
    <t>P2-3.1.03</t>
  </si>
  <si>
    <t>P2-3.1.04</t>
  </si>
  <si>
    <t>P2-3.1.05</t>
  </si>
  <si>
    <t>P2-3.1.06</t>
  </si>
  <si>
    <t>P2-3.1.07</t>
  </si>
  <si>
    <t>P2-3.2.01</t>
  </si>
  <si>
    <t>P2-3.2.02</t>
  </si>
  <si>
    <t>P2-3.3.01</t>
  </si>
  <si>
    <t>P2-3.3.02</t>
  </si>
  <si>
    <t>P2-3.3.03</t>
  </si>
  <si>
    <t>P2-3.3.04</t>
  </si>
  <si>
    <t>P2-3.3.05</t>
  </si>
  <si>
    <t>P2-3.3.06</t>
  </si>
  <si>
    <t>P2-04.1.1</t>
  </si>
  <si>
    <t>P2-04.1.2</t>
  </si>
  <si>
    <t>P2-04.1.3</t>
  </si>
  <si>
    <t>P2-04.1.4</t>
  </si>
  <si>
    <t>P2-04.1.5</t>
  </si>
  <si>
    <t>P2-04.2.1</t>
  </si>
  <si>
    <t>P2-04.2.2</t>
  </si>
  <si>
    <t>P2-04.2.3</t>
  </si>
  <si>
    <t>P2-04.2.4</t>
  </si>
  <si>
    <t>P2-04.2.5</t>
  </si>
  <si>
    <t>P2-04.3.1</t>
  </si>
  <si>
    <t>P2-04.3.2</t>
  </si>
  <si>
    <t>P2-04.3.3</t>
  </si>
  <si>
    <t>P2-04.3.4</t>
  </si>
  <si>
    <t>P2-04.3.5</t>
  </si>
  <si>
    <t>P2-04.3.6</t>
  </si>
  <si>
    <t>P2-04.3.7</t>
  </si>
  <si>
    <t>P2-04.3.8</t>
  </si>
  <si>
    <t>P2-04.3.9</t>
  </si>
  <si>
    <t>P2-04.3.10</t>
  </si>
  <si>
    <t>P2-04.3.11</t>
  </si>
  <si>
    <t>P2-04.3.12</t>
  </si>
  <si>
    <t>P2-04.4.1</t>
  </si>
  <si>
    <t>P2-04.4.2</t>
  </si>
  <si>
    <t>P2-04.4.3</t>
  </si>
  <si>
    <t>P2-04.4.4</t>
  </si>
  <si>
    <t>P2-04.5.1</t>
  </si>
  <si>
    <t>P2-04.5.2</t>
  </si>
  <si>
    <t>P2-04.5.3</t>
  </si>
  <si>
    <t>P2-04.5.4</t>
  </si>
  <si>
    <t>P2-04.5.5</t>
  </si>
  <si>
    <t>P2-04.5.6</t>
  </si>
  <si>
    <t>P2-04.5.7</t>
  </si>
  <si>
    <t>P2-04.5.8</t>
  </si>
  <si>
    <t>P2-04.5.9</t>
  </si>
  <si>
    <t>P2-04.5.10</t>
  </si>
  <si>
    <t>P2-04.5.11</t>
  </si>
  <si>
    <t>P2-04.5.12</t>
  </si>
  <si>
    <t>P2-04.5.13</t>
  </si>
  <si>
    <t>P2-5.1.1</t>
  </si>
  <si>
    <t xml:space="preserve">wykonanie prac budowlanych związanych z wydzieleniem kletek schodowych i szybów windowych zgodnie z cześcia architektoniczną </t>
  </si>
  <si>
    <t>P2-5.1.2</t>
  </si>
  <si>
    <t>wymiana drzwi do LPD projektowanego  budynek H pietro 1 drzwi 100 EI 60 antywłamaniowe z okuciami do systemu KD (materiał +robocizna)</t>
  </si>
  <si>
    <t>P2-5.1.3</t>
  </si>
  <si>
    <t>P2-5.1.4</t>
  </si>
  <si>
    <t>P2-5.1.5</t>
  </si>
  <si>
    <t>P2-5.1.6</t>
  </si>
  <si>
    <t>P2-5.1.7</t>
  </si>
  <si>
    <t>P2-5.1.8</t>
  </si>
  <si>
    <t>System Przyzywowy (tylko dla zakresu PLAZA, Dziecięcy)</t>
  </si>
  <si>
    <t>Zakres Prac oddziału Interny odcinek B w budynku H na poziomie 1 oraz niezbędnych prac na poziomie -1,0 w cleu kompleksowego oddania do urzytkowania oddziału Interny na pozimie 1</t>
  </si>
  <si>
    <r>
      <t xml:space="preserve">Instalcja Teletechniczna (SSP,PRZYZYWOWA,LAN)                                                                                                                             Budynek Szpitala i Opieki Zdrowotnej
ul. Tadeusza Kościuszki 28, Płock  </t>
    </r>
    <r>
      <rPr>
        <b/>
        <sz val="10"/>
        <color rgb="FFFF0000"/>
        <rFont val="Bookman Old Style"/>
        <family val="1"/>
        <charset val="238"/>
      </rPr>
      <t>budynek K i H1</t>
    </r>
  </si>
  <si>
    <t>System Przyzywowy (tylko dla zakresu Interna - odcinek A - budynek K)</t>
  </si>
  <si>
    <t>Zakres Prac oddziału Interny odcinek A w budynku K na poziomie 1 oraz niezbędnych prac na poziomie -1,0 w cleu kompleksowego oddania do urzytkowania oddziału Interny na pozimie 1</t>
  </si>
  <si>
    <t>System LAN (dla zakresu Interna w budynku K, H1) gniazda administracyjne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</si>
</sst>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3"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&quot;zł&quot;"/>
    <numFmt numFmtId="165" formatCode="#,##0;[Red]\-#,##0"/>
    <numFmt numFmtId="166" formatCode="_(&quot;$&quot;#,##0_)&quot;millions&quot;;\(&quot;$&quot;#,##0\)&quot; millions&quot;"/>
    <numFmt numFmtId="167" formatCode="&quot;$&quot;#,##0.00_)\ \ \ ;\(&quot;$&quot;#,##0.00\)\ \ \ "/>
    <numFmt numFmtId="168" formatCode="&quot;$&quot;#,##0.00&quot;*&quot;\ \ ;\(&quot;$&quot;#,##0.00\)&quot;*&quot;\ \ "/>
    <numFmt numFmtId="169" formatCode="&quot;$&quot;#,##0.00\A_)\ ;\(&quot;$&quot;#,##0.00\A\)\ \ "/>
    <numFmt numFmtId="170" formatCode="&quot;$&quot;#,##0.00_);\(&quot;$&quot;#,##0.00\)"/>
    <numFmt numFmtId="171" formatCode="&quot;$&quot;#,##0_);\(&quot;$&quot;#,##0\)"/>
    <numFmt numFmtId="172" formatCode="[Blue]#,##0_);[Blue]\(#,##0\)"/>
    <numFmt numFmtId="173" formatCode="[Red]#,##0;[Red]\(#,##0\)"/>
    <numFmt numFmtId="174" formatCode="[Blue]0.0%;[Blue]\(0.0%\)"/>
    <numFmt numFmtId="175" formatCode="0.0%;\(0.0%\)"/>
    <numFmt numFmtId="176" formatCode="[Red]0.0%;[Red]\(0.0%\)"/>
    <numFmt numFmtId="177" formatCode="#,##0_);[Blue]\(#,##0\)"/>
    <numFmt numFmtId="178" formatCode="#,##0\ ;\(#,##0.0\)"/>
    <numFmt numFmtId="179" formatCode="_(* #,##0.00_);_(* \(#,##0.00\);_(* &quot;-&quot;??_);_(@_)"/>
    <numFmt numFmtId="180" formatCode="_-* #,##0.00\ _€_-;\-* #,##0.00\ _€_-;_-* &quot;-&quot;??\ _€_-;_-@_-"/>
    <numFmt numFmtId="181" formatCode="_-* #,##0.00_-;\-* #,##0.00_-;_-* &quot;-&quot;??_-;_-@_-"/>
    <numFmt numFmtId="182" formatCode="&quot;$&quot;0.00_)"/>
    <numFmt numFmtId="183" formatCode="_(&quot;$&quot;* #,##0.00_);_(&quot;$&quot;* \(#,##0.00\);_(&quot;$&quot;* &quot;-&quot;??_);_(@_)"/>
    <numFmt numFmtId="184" formatCode="@\ \ \ \ \ "/>
    <numFmt numFmtId="185" formatCode="&quot;$&quot;#,##0.00\A\ \ \ \ ;\(&quot;$&quot;#,##0.00\A\)\ \ \ \ "/>
    <numFmt numFmtId="186" formatCode="&quot;$&quot;#,##0.00&quot;E&quot;\ \ \ \ ;\(&quot;$&quot;#,##0.00&quot;E&quot;\)\ \ \ \ "/>
    <numFmt numFmtId="187" formatCode="#,##0.00\A\ \ \ \ ;\(#,##0.00\A\)\ \ \ \ "/>
    <numFmt numFmtId="188" formatCode="#,##0.00&quot;E&quot;\ \ \ \ ;\(#,##0.00&quot;E&quot;\)\ \ \ \ "/>
    <numFmt numFmtId="189" formatCode="#,##0\ \ ;\(#,##0\)\ ;\—\ \ \ \ "/>
    <numFmt numFmtId="190" formatCode="&quot;$&quot;#,##0.00_)\ \ \ \ \ ;\(&quot;$&quot;#,##0.00\)\ \ \ \ \ "/>
    <numFmt numFmtId="191" formatCode="0%\ \ \ \ \ \ \ "/>
    <numFmt numFmtId="192" formatCode="&quot;$&quot;#,##0\ &quot;MM&quot;;\(&quot;$&quot;#,##0.00\ &quot;MM&quot;\)"/>
    <numFmt numFmtId="193" formatCode="_(&quot;$&quot;* #,##0_)\ &quot;millions&quot;;_(&quot;$&quot;* \(#,##0\)&quot; millions&quot;"/>
    <numFmt numFmtId="194" formatCode="#,##0.0_);\(#,##0.0\)"/>
    <numFmt numFmtId="195" formatCode="#,##0.0\ ;\(#,##0.0\)"/>
    <numFmt numFmtId="196" formatCode="0.00_)"/>
    <numFmt numFmtId="197" formatCode="#,##0___);\(#,##0.00\)"/>
    <numFmt numFmtId="198" formatCode="0.0\ "/>
    <numFmt numFmtId="199" formatCode="0.0%\ \ \ \ \ "/>
    <numFmt numFmtId="200" formatCode="#,##0&quot;%&quot;"/>
    <numFmt numFmtId="201" formatCode="0%;\(0%\)"/>
    <numFmt numFmtId="202" formatCode="&quot;$&quot;#\-?/?"/>
    <numFmt numFmtId="203" formatCode="0.00\ \ \ \ "/>
    <numFmt numFmtId="204" formatCode="@\ "/>
    <numFmt numFmtId="205" formatCode="&quot;$&quot;@"/>
    <numFmt numFmtId="206" formatCode="#,##0_);\(#,##0_)"/>
    <numFmt numFmtId="207" formatCode="_-* #,##0.00\ [$€-1]_-;\-* #,##0.00\ [$€-1]_-;_-* &quot;-&quot;??\ [$€-1]_-"/>
    <numFmt numFmtId="208" formatCode="0\."/>
    <numFmt numFmtId="209" formatCode="#,##0.00;[Red]&quot;-&quot;#,##0.00"/>
    <numFmt numFmtId="210" formatCode="_-* #,##0.00&quot; zł&quot;_-;\-* #,##0.00&quot; zł&quot;_-;_-* \-??&quot; zł&quot;_-;_-@_-"/>
    <numFmt numFmtId="211" formatCode="_-* #,##0.00\ _E_U_R_-;\-* #,##0.00\ _E_U_R_-;_-* &quot;-&quot;??\ _E_U_R_-;_-@_-"/>
    <numFmt numFmtId="212" formatCode="[$-415]General"/>
    <numFmt numFmtId="213" formatCode="&quot; &quot;#,##0.00&quot; zł &quot;;&quot;-&quot;#,##0.00&quot; zł &quot;;&quot; -&quot;#&quot; zł &quot;;@&quot; &quot;"/>
  </numFmts>
  <fonts count="139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sz val="10"/>
      <name val="Helv"/>
      <charset val="238"/>
    </font>
    <font>
      <b/>
      <sz val="11"/>
      <color rgb="FFFF0000"/>
      <name val="Times New Roman"/>
      <family val="1"/>
      <charset val="238"/>
    </font>
    <font>
      <sz val="10"/>
      <name val="Bookman Old Style"/>
      <family val="1"/>
      <charset val="238"/>
    </font>
    <font>
      <sz val="9"/>
      <name val="Bookman Old Style"/>
      <family val="1"/>
      <charset val="238"/>
    </font>
    <font>
      <b/>
      <sz val="9"/>
      <name val="Bookman Old Style"/>
      <family val="1"/>
      <charset val="238"/>
    </font>
    <font>
      <sz val="11"/>
      <color theme="1"/>
      <name val="Calibri"/>
      <family val="2"/>
      <scheme val="minor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charset val="238"/>
    </font>
    <font>
      <sz val="10"/>
      <name val="GillSans"/>
    </font>
    <font>
      <sz val="10"/>
      <color indexed="14"/>
      <name val="Baskerville MT"/>
    </font>
    <font>
      <sz val="10"/>
      <name val="Helv"/>
      <charset val="204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2"/>
      <name val="Tms Rmn"/>
    </font>
    <font>
      <b/>
      <i/>
      <sz val="12"/>
      <name val="Tms Rmn"/>
    </font>
    <font>
      <b/>
      <sz val="10"/>
      <name val="MS Sans Serif"/>
      <family val="2"/>
    </font>
    <font>
      <sz val="8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b/>
      <sz val="8"/>
      <name val="GillSans"/>
    </font>
    <font>
      <sz val="10"/>
      <name val="Helv"/>
    </font>
    <font>
      <sz val="10"/>
      <color indexed="12"/>
      <name val="Helv"/>
    </font>
    <font>
      <i/>
      <sz val="10"/>
      <color indexed="23"/>
      <name val="Arial"/>
      <family val="2"/>
    </font>
    <font>
      <sz val="9"/>
      <name val="GillSans Light"/>
    </font>
    <font>
      <sz val="11"/>
      <name val="Times New Roman"/>
      <family val="1"/>
    </font>
    <font>
      <b/>
      <sz val="12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name val="GillSans Light"/>
    </font>
    <font>
      <sz val="8"/>
      <name val="Helv"/>
    </font>
    <font>
      <sz val="10"/>
      <color indexed="60"/>
      <name val="Arial"/>
      <family val="2"/>
    </font>
    <font>
      <b/>
      <i/>
      <sz val="16"/>
      <name val="Helv"/>
    </font>
    <font>
      <sz val="8"/>
      <color theme="1"/>
      <name val="Arial"/>
      <family val="2"/>
    </font>
    <font>
      <sz val="10"/>
      <color theme="1"/>
      <name val="Calibri"/>
      <family val="2"/>
    </font>
    <font>
      <sz val="11"/>
      <color theme="1"/>
      <name val="Czcionka tekstu podstawowego"/>
      <family val="2"/>
      <charset val="238"/>
    </font>
    <font>
      <sz val="10"/>
      <name val="MS Sans Serif"/>
      <family val="2"/>
      <charset val="238"/>
    </font>
    <font>
      <sz val="10"/>
      <name val="MS Sans Serif"/>
      <family val="2"/>
    </font>
    <font>
      <sz val="10"/>
      <name val="Palatino"/>
    </font>
    <font>
      <u/>
      <sz val="10"/>
      <name val="GillSans"/>
      <family val="2"/>
    </font>
    <font>
      <sz val="10"/>
      <name val="Tms Rmn"/>
    </font>
    <font>
      <sz val="8"/>
      <name val="Helvetica"/>
    </font>
    <font>
      <b/>
      <sz val="12"/>
      <name val="GillSans"/>
      <family val="2"/>
    </font>
    <font>
      <b/>
      <sz val="18"/>
      <color indexed="56"/>
      <name val="Cambria"/>
      <family val="2"/>
    </font>
    <font>
      <u/>
      <sz val="11"/>
      <name val="GillSans"/>
      <family val="2"/>
    </font>
    <font>
      <sz val="12"/>
      <name val="Osaka"/>
      <family val="3"/>
      <charset val="128"/>
    </font>
    <font>
      <sz val="11"/>
      <color indexed="8"/>
      <name val="Bookman Old Style"/>
      <family val="1"/>
      <charset val="238"/>
    </font>
    <font>
      <sz val="11"/>
      <color indexed="8"/>
      <name val="Calibri"/>
      <family val="2"/>
    </font>
    <font>
      <sz val="8"/>
      <color indexed="8"/>
      <name val="Calibri"/>
      <family val="2"/>
    </font>
    <font>
      <sz val="8"/>
      <color indexed="8"/>
      <name val="Arial"/>
      <family val="2"/>
    </font>
    <font>
      <sz val="10"/>
      <name val="Calibri"/>
      <family val="2"/>
    </font>
    <font>
      <b/>
      <sz val="11"/>
      <color theme="1"/>
      <name val="Czcionka tekstu podstawowego"/>
      <charset val="238"/>
    </font>
    <font>
      <b/>
      <sz val="10"/>
      <name val="Arial"/>
      <family val="2"/>
      <charset val="238"/>
    </font>
    <font>
      <sz val="10"/>
      <name val="Helv"/>
      <family val="2"/>
    </font>
    <font>
      <sz val="11"/>
      <color theme="0"/>
      <name val="Czcionka tekstu podstawowego"/>
      <family val="2"/>
      <charset val="238"/>
    </font>
    <font>
      <sz val="10"/>
      <name val="Arial PL"/>
    </font>
    <font>
      <sz val="10"/>
      <name val="Arial CE"/>
    </font>
    <font>
      <b/>
      <sz val="10"/>
      <name val="Arial PL"/>
    </font>
    <font>
      <u/>
      <sz val="10"/>
      <color indexed="12"/>
      <name val="Arial"/>
      <family val="2"/>
      <charset val="238"/>
    </font>
    <font>
      <b/>
      <sz val="15"/>
      <color indexed="56"/>
      <name val="Czcionka tekstu podstawowego"/>
      <family val="2"/>
      <charset val="238"/>
    </font>
    <font>
      <sz val="11"/>
      <name val="돋움"/>
      <family val="3"/>
      <charset val="238"/>
    </font>
    <font>
      <sz val="8"/>
      <color rgb="FF000000"/>
      <name val="Bookman Old Style"/>
      <family val="1"/>
      <charset val="238"/>
    </font>
    <font>
      <sz val="8"/>
      <name val="Bookman Old Style"/>
      <family val="1"/>
      <charset val="238"/>
    </font>
    <font>
      <b/>
      <sz val="10"/>
      <color rgb="FF002060"/>
      <name val="Arial"/>
      <family val="2"/>
      <charset val="238"/>
    </font>
    <font>
      <sz val="8"/>
      <color indexed="8"/>
      <name val="Bookman Old Style"/>
      <family val="1"/>
      <charset val="238"/>
    </font>
    <font>
      <sz val="9"/>
      <color indexed="8"/>
      <name val="Bookman Old Style"/>
      <family val="1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name val="Bookman Old Style"/>
      <family val="1"/>
      <charset val="238"/>
    </font>
    <font>
      <sz val="8"/>
      <name val="Verdana"/>
      <family val="2"/>
      <charset val="238"/>
    </font>
    <font>
      <sz val="10"/>
      <name val="Arial CE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u/>
      <sz val="10"/>
      <color indexed="12"/>
      <name val="Arial CE"/>
      <charset val="238"/>
    </font>
    <font>
      <b/>
      <sz val="11"/>
      <color indexed="63"/>
      <name val="Calibri"/>
      <family val="2"/>
      <charset val="238"/>
    </font>
    <font>
      <sz val="9"/>
      <name val="Geneva"/>
      <family val="2"/>
    </font>
    <font>
      <sz val="10"/>
      <color theme="1"/>
      <name val="Arial"/>
      <family val="2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Czcionka tekstu podstawowego"/>
      <charset val="238"/>
    </font>
    <font>
      <sz val="10"/>
      <color theme="1"/>
      <name val="Arial CE1"/>
      <charset val="238"/>
    </font>
    <font>
      <sz val="11"/>
      <color rgb="FF000000"/>
      <name val="Calibri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11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rgb="FF002060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Verdana"/>
      <family val="2"/>
      <charset val="238"/>
    </font>
    <font>
      <sz val="9"/>
      <name val="Calibri"/>
      <family val="2"/>
      <charset val="238"/>
    </font>
    <font>
      <sz val="12"/>
      <name val="Arial"/>
      <family val="2"/>
      <charset val="238"/>
    </font>
    <font>
      <b/>
      <sz val="9"/>
      <name val="Verdana"/>
      <family val="2"/>
      <charset val="238"/>
    </font>
    <font>
      <b/>
      <sz val="10"/>
      <name val="Bookman Old Style"/>
      <family val="1"/>
      <charset val="238"/>
    </font>
    <font>
      <sz val="10"/>
      <color indexed="8"/>
      <name val="Bookman Old Style"/>
      <family val="1"/>
      <charset val="238"/>
    </font>
    <font>
      <sz val="11"/>
      <color theme="1"/>
      <name val="Bookman Old Style"/>
      <family val="1"/>
      <charset val="238"/>
    </font>
    <font>
      <b/>
      <sz val="10"/>
      <color indexed="8"/>
      <name val="Bookman Old Style"/>
      <family val="1"/>
      <charset val="238"/>
    </font>
    <font>
      <b/>
      <sz val="12"/>
      <color theme="1"/>
      <name val="Bookman Old Style"/>
      <family val="1"/>
      <charset val="238"/>
    </font>
    <font>
      <b/>
      <sz val="10"/>
      <color rgb="FF000000"/>
      <name val="Bookman Old Style"/>
      <family val="1"/>
      <charset val="238"/>
    </font>
    <font>
      <b/>
      <sz val="8"/>
      <color theme="1"/>
      <name val="Czcionka tekstu podstawowego"/>
      <charset val="238"/>
    </font>
    <font>
      <b/>
      <sz val="8"/>
      <name val="Bookman Old Style"/>
      <family val="1"/>
      <charset val="238"/>
    </font>
    <font>
      <b/>
      <sz val="9"/>
      <color rgb="FF00B050"/>
      <name val="Bookman Old Style"/>
      <family val="1"/>
      <charset val="238"/>
    </font>
    <font>
      <sz val="10"/>
      <color theme="1"/>
      <name val="Czcionka tekstu podstawowego"/>
      <family val="2"/>
      <charset val="238"/>
    </font>
    <font>
      <b/>
      <sz val="11"/>
      <name val="Bookman Old Style"/>
      <family val="1"/>
      <charset val="238"/>
    </font>
    <font>
      <b/>
      <sz val="10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zcionka tekstu podstawowego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7"/>
      <color theme="1"/>
      <name val="Czcionka tekstu podstawowego"/>
      <family val="2"/>
      <charset val="238"/>
    </font>
    <font>
      <sz val="7"/>
      <name val="Arial"/>
      <family val="2"/>
      <charset val="238"/>
    </font>
    <font>
      <b/>
      <sz val="10"/>
      <color rgb="FFFF0000"/>
      <name val="Bookman Old Style"/>
      <family val="1"/>
      <charset val="238"/>
    </font>
    <font>
      <sz val="7"/>
      <name val="Czcionka tekstu podstawowego"/>
      <charset val="238"/>
    </font>
  </fonts>
  <fills count="6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mediumGray"/>
    </fill>
    <fill>
      <patternFill patternType="solid">
        <fgColor indexed="9"/>
        <bgColor indexed="8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0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25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13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50">
    <xf numFmtId="0" fontId="0" fillId="0" borderId="0"/>
    <xf numFmtId="0" fontId="15" fillId="0" borderId="0"/>
    <xf numFmtId="0" fontId="16" fillId="0" borderId="0"/>
    <xf numFmtId="0" fontId="1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9" fillId="0" borderId="0"/>
    <xf numFmtId="0" fontId="20" fillId="0" borderId="0"/>
    <xf numFmtId="166" fontId="20" fillId="0" borderId="0">
      <alignment horizontal="right"/>
    </xf>
    <xf numFmtId="167" fontId="20" fillId="2" borderId="0"/>
    <xf numFmtId="168" fontId="20" fillId="2" borderId="0"/>
    <xf numFmtId="169" fontId="20" fillId="2" borderId="0"/>
    <xf numFmtId="0" fontId="20" fillId="2" borderId="0">
      <alignment horizontal="right"/>
    </xf>
    <xf numFmtId="170" fontId="21" fillId="0" borderId="0">
      <alignment horizontal="right"/>
    </xf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22" borderId="0" applyNumberFormat="0" applyBorder="0" applyAlignment="0" applyProtection="0"/>
    <xf numFmtId="0" fontId="26" fillId="6" borderId="0" applyNumberFormat="0" applyBorder="0" applyAlignment="0" applyProtection="0"/>
    <xf numFmtId="37" fontId="27" fillId="0" borderId="0"/>
    <xf numFmtId="37" fontId="28" fillId="0" borderId="0"/>
    <xf numFmtId="171" fontId="29" fillId="0" borderId="9" applyAlignment="0" applyProtection="0"/>
    <xf numFmtId="172" fontId="23" fillId="0" borderId="0" applyFill="0" applyBorder="0" applyAlignment="0"/>
    <xf numFmtId="173" fontId="30" fillId="0" borderId="0" applyFill="0" applyBorder="0" applyAlignment="0"/>
    <xf numFmtId="174" fontId="23" fillId="0" borderId="0" applyFill="0" applyBorder="0" applyAlignment="0"/>
    <xf numFmtId="175" fontId="23" fillId="0" borderId="0" applyFill="0" applyBorder="0" applyAlignment="0"/>
    <xf numFmtId="176" fontId="23" fillId="0" borderId="0" applyFill="0" applyBorder="0" applyAlignment="0"/>
    <xf numFmtId="172" fontId="23" fillId="0" borderId="0" applyFill="0" applyBorder="0" applyAlignment="0"/>
    <xf numFmtId="177" fontId="23" fillId="0" borderId="0" applyFill="0" applyBorder="0" applyAlignment="0"/>
    <xf numFmtId="173" fontId="30" fillId="0" borderId="0" applyFill="0" applyBorder="0" applyAlignment="0"/>
    <xf numFmtId="0" fontId="31" fillId="23" borderId="10" applyNumberFormat="0" applyAlignment="0" applyProtection="0"/>
    <xf numFmtId="0" fontId="32" fillId="24" borderId="11" applyNumberFormat="0" applyAlignment="0" applyProtection="0"/>
    <xf numFmtId="0" fontId="33" fillId="0" borderId="12" applyNumberFormat="0" applyFill="0" applyProtection="0">
      <alignment horizontal="left" vertical="center"/>
    </xf>
    <xf numFmtId="0" fontId="34" fillId="0" borderId="0"/>
    <xf numFmtId="178" fontId="34" fillId="0" borderId="12"/>
    <xf numFmtId="172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80" fontId="14" fillId="0" borderId="0" applyFont="0" applyFill="0" applyBorder="0" applyAlignment="0" applyProtection="0"/>
    <xf numFmtId="180" fontId="23" fillId="0" borderId="0" applyFont="0" applyFill="0" applyBorder="0" applyAlignment="0" applyProtection="0"/>
    <xf numFmtId="181" fontId="14" fillId="0" borderId="0" applyFont="0" applyFill="0" applyBorder="0" applyAlignment="0" applyProtection="0"/>
    <xf numFmtId="3" fontId="23" fillId="0" borderId="0" applyFont="0" applyFill="0" applyBorder="0" applyAlignment="0" applyProtection="0"/>
    <xf numFmtId="182" fontId="35" fillId="0" borderId="4">
      <protection hidden="1"/>
    </xf>
    <xf numFmtId="173" fontId="30" fillId="0" borderId="0" applyFont="0" applyFill="0" applyBorder="0" applyAlignment="0" applyProtection="0"/>
    <xf numFmtId="183" fontId="23" fillId="0" borderId="0" applyFont="0" applyFill="0" applyBorder="0" applyAlignment="0" applyProtection="0"/>
    <xf numFmtId="18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184" fontId="20" fillId="2" borderId="5">
      <alignment horizontal="right"/>
    </xf>
    <xf numFmtId="0" fontId="23" fillId="0" borderId="0" applyFont="0" applyFill="0" applyBorder="0" applyAlignment="0" applyProtection="0"/>
    <xf numFmtId="14" fontId="24" fillId="0" borderId="0" applyFill="0" applyBorder="0" applyAlignment="0"/>
    <xf numFmtId="172" fontId="23" fillId="0" borderId="0" applyFill="0" applyBorder="0" applyAlignment="0"/>
    <xf numFmtId="173" fontId="30" fillId="0" borderId="0" applyFill="0" applyBorder="0" applyAlignment="0"/>
    <xf numFmtId="172" fontId="23" fillId="0" borderId="0" applyFill="0" applyBorder="0" applyAlignment="0"/>
    <xf numFmtId="177" fontId="23" fillId="0" borderId="0" applyFill="0" applyBorder="0" applyAlignment="0"/>
    <xf numFmtId="173" fontId="30" fillId="0" borderId="0" applyFill="0" applyBorder="0" applyAlignment="0"/>
    <xf numFmtId="182" fontId="35" fillId="0" borderId="4">
      <protection hidden="1"/>
    </xf>
    <xf numFmtId="170" fontId="20" fillId="25" borderId="0" applyBorder="0"/>
    <xf numFmtId="185" fontId="20" fillId="0" borderId="0"/>
    <xf numFmtId="186" fontId="20" fillId="0" borderId="0"/>
    <xf numFmtId="39" fontId="20" fillId="25" borderId="0"/>
    <xf numFmtId="187" fontId="20" fillId="0" borderId="0"/>
    <xf numFmtId="188" fontId="20" fillId="0" borderId="0"/>
    <xf numFmtId="0" fontId="36" fillId="0" borderId="0" applyNumberFormat="0" applyFill="0" applyBorder="0" applyAlignment="0" applyProtection="0"/>
    <xf numFmtId="2" fontId="23" fillId="0" borderId="0" applyFont="0" applyFill="0" applyBorder="0" applyAlignment="0" applyProtection="0"/>
    <xf numFmtId="0" fontId="37" fillId="0" borderId="0" applyNumberFormat="0" applyFill="0" applyBorder="0" applyProtection="0">
      <alignment horizontal="left" vertical="center"/>
    </xf>
    <xf numFmtId="189" fontId="38" fillId="0" borderId="0">
      <alignment horizontal="right"/>
    </xf>
    <xf numFmtId="190" fontId="20" fillId="0" borderId="13"/>
    <xf numFmtId="0" fontId="20" fillId="2" borderId="5">
      <alignment horizontal="right"/>
    </xf>
    <xf numFmtId="0" fontId="20" fillId="2" borderId="5">
      <alignment horizontal="right"/>
    </xf>
    <xf numFmtId="0" fontId="20" fillId="2" borderId="5">
      <alignment horizontal="right"/>
    </xf>
    <xf numFmtId="191" fontId="20" fillId="2" borderId="5">
      <alignment horizontal="right"/>
    </xf>
    <xf numFmtId="0" fontId="20" fillId="2" borderId="5">
      <alignment horizontal="right"/>
    </xf>
    <xf numFmtId="0" fontId="20" fillId="2" borderId="5">
      <alignment horizontal="right"/>
    </xf>
    <xf numFmtId="191" fontId="20" fillId="2" borderId="5">
      <alignment horizontal="right"/>
    </xf>
    <xf numFmtId="191" fontId="20" fillId="2" borderId="5">
      <alignment horizontal="right"/>
    </xf>
    <xf numFmtId="0" fontId="20" fillId="2" borderId="5">
      <alignment horizontal="right"/>
    </xf>
    <xf numFmtId="191" fontId="20" fillId="2" borderId="5">
      <alignment horizontal="right"/>
    </xf>
    <xf numFmtId="38" fontId="30" fillId="2" borderId="0" applyNumberFormat="0" applyBorder="0" applyAlignment="0" applyProtection="0"/>
    <xf numFmtId="0" fontId="39" fillId="0" borderId="14" applyNumberFormat="0" applyAlignment="0" applyProtection="0">
      <alignment horizontal="left" vertical="center"/>
    </xf>
    <xf numFmtId="0" fontId="39" fillId="0" borderId="6">
      <alignment horizontal="left" vertical="center"/>
    </xf>
    <xf numFmtId="0" fontId="40" fillId="0" borderId="15" applyNumberFormat="0" applyFill="0" applyAlignment="0" applyProtection="0"/>
    <xf numFmtId="0" fontId="41" fillId="0" borderId="16" applyNumberFormat="0" applyFill="0" applyAlignment="0" applyProtection="0"/>
    <xf numFmtId="0" fontId="42" fillId="0" borderId="17" applyNumberFormat="0" applyFill="0" applyAlignment="0" applyProtection="0"/>
    <xf numFmtId="0" fontId="42" fillId="0" borderId="0" applyNumberFormat="0" applyFill="0" applyBorder="0" applyAlignment="0" applyProtection="0"/>
    <xf numFmtId="10" fontId="30" fillId="26" borderId="2" applyNumberFormat="0" applyBorder="0" applyAlignment="0" applyProtection="0"/>
    <xf numFmtId="0" fontId="43" fillId="0" borderId="0" applyNumberFormat="0" applyFill="0" applyBorder="0" applyProtection="0">
      <alignment horizontal="left" vertical="center"/>
    </xf>
    <xf numFmtId="172" fontId="23" fillId="0" borderId="0" applyFill="0" applyBorder="0" applyAlignment="0"/>
    <xf numFmtId="173" fontId="30" fillId="0" borderId="0" applyFill="0" applyBorder="0" applyAlignment="0"/>
    <xf numFmtId="172" fontId="23" fillId="0" borderId="0" applyFill="0" applyBorder="0" applyAlignment="0"/>
    <xf numFmtId="177" fontId="23" fillId="0" borderId="0" applyFill="0" applyBorder="0" applyAlignment="0"/>
    <xf numFmtId="173" fontId="30" fillId="0" borderId="0" applyFill="0" applyBorder="0" applyAlignment="0"/>
    <xf numFmtId="0" fontId="20" fillId="0" borderId="0">
      <alignment horizontal="right"/>
    </xf>
    <xf numFmtId="192" fontId="20" fillId="0" borderId="0">
      <alignment horizontal="right"/>
    </xf>
    <xf numFmtId="0" fontId="20" fillId="0" borderId="0">
      <alignment horizontal="right"/>
    </xf>
    <xf numFmtId="0" fontId="20" fillId="0" borderId="0">
      <alignment horizontal="right"/>
    </xf>
    <xf numFmtId="193" fontId="20" fillId="0" borderId="0">
      <alignment horizontal="right"/>
    </xf>
    <xf numFmtId="0" fontId="20" fillId="0" borderId="0">
      <alignment horizontal="right"/>
    </xf>
    <xf numFmtId="0" fontId="20" fillId="0" borderId="0">
      <alignment horizontal="right"/>
    </xf>
    <xf numFmtId="193" fontId="20" fillId="0" borderId="0">
      <alignment horizontal="right"/>
    </xf>
    <xf numFmtId="193" fontId="20" fillId="0" borderId="0">
      <alignment horizontal="right"/>
    </xf>
    <xf numFmtId="0" fontId="20" fillId="0" borderId="0">
      <alignment horizontal="right"/>
    </xf>
    <xf numFmtId="193" fontId="20" fillId="0" borderId="0">
      <alignment horizontal="right"/>
    </xf>
    <xf numFmtId="0" fontId="20" fillId="2" borderId="5">
      <alignment horizontal="right"/>
    </xf>
    <xf numFmtId="194" fontId="44" fillId="0" borderId="12"/>
    <xf numFmtId="0" fontId="45" fillId="27" borderId="0" applyNumberFormat="0" applyBorder="0" applyAlignment="0" applyProtection="0"/>
    <xf numFmtId="195" fontId="34" fillId="0" borderId="0"/>
    <xf numFmtId="196" fontId="46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3" fillId="0" borderId="0">
      <alignment wrapText="1"/>
    </xf>
    <xf numFmtId="0" fontId="4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8" fillId="0" borderId="0"/>
    <xf numFmtId="0" fontId="2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3" fillId="0" borderId="0"/>
    <xf numFmtId="0" fontId="23" fillId="0" borderId="0"/>
    <xf numFmtId="0" fontId="14" fillId="0" borderId="0"/>
    <xf numFmtId="0" fontId="14" fillId="0" borderId="0"/>
    <xf numFmtId="0" fontId="23" fillId="0" borderId="0"/>
    <xf numFmtId="0" fontId="23" fillId="0" borderId="0"/>
    <xf numFmtId="0" fontId="15" fillId="0" borderId="0"/>
    <xf numFmtId="0" fontId="49" fillId="0" borderId="0"/>
    <xf numFmtId="0" fontId="50" fillId="0" borderId="0"/>
    <xf numFmtId="0" fontId="16" fillId="0" borderId="0"/>
    <xf numFmtId="0" fontId="15" fillId="0" borderId="0"/>
    <xf numFmtId="0" fontId="15" fillId="0" borderId="0"/>
    <xf numFmtId="0" fontId="7" fillId="0" borderId="0"/>
    <xf numFmtId="0" fontId="23" fillId="28" borderId="18" applyNumberFormat="0" applyFont="0" applyAlignment="0" applyProtection="0"/>
    <xf numFmtId="197" fontId="51" fillId="0" borderId="0"/>
    <xf numFmtId="0" fontId="52" fillId="0" borderId="0" applyNumberFormat="0" applyFill="0" applyBorder="0" applyAlignment="0" applyProtection="0"/>
    <xf numFmtId="198" fontId="20" fillId="25" borderId="0"/>
    <xf numFmtId="199" fontId="20" fillId="0" borderId="0"/>
    <xf numFmtId="200" fontId="35" fillId="0" borderId="0">
      <protection hidden="1"/>
    </xf>
    <xf numFmtId="176" fontId="23" fillId="0" borderId="0" applyFont="0" applyFill="0" applyBorder="0" applyAlignment="0" applyProtection="0"/>
    <xf numFmtId="201" fontId="23" fillId="0" borderId="0" applyFont="0" applyFill="0" applyBorder="0" applyAlignment="0" applyProtection="0"/>
    <xf numFmtId="10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194" fontId="44" fillId="0" borderId="0"/>
    <xf numFmtId="172" fontId="23" fillId="0" borderId="0" applyFill="0" applyBorder="0" applyAlignment="0"/>
    <xf numFmtId="173" fontId="30" fillId="0" borderId="0" applyFill="0" applyBorder="0" applyAlignment="0"/>
    <xf numFmtId="172" fontId="23" fillId="0" borderId="0" applyFill="0" applyBorder="0" applyAlignment="0"/>
    <xf numFmtId="177" fontId="23" fillId="0" borderId="0" applyFill="0" applyBorder="0" applyAlignment="0"/>
    <xf numFmtId="173" fontId="30" fillId="0" borderId="0" applyFill="0" applyBorder="0" applyAlignment="0"/>
    <xf numFmtId="202" fontId="20" fillId="2" borderId="19">
      <alignment horizontal="right"/>
    </xf>
    <xf numFmtId="9" fontId="1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3" fillId="0" borderId="0" applyFont="0" applyFill="0" applyBorder="0" applyAlignment="0" applyProtection="0"/>
    <xf numFmtId="203" fontId="20" fillId="2" borderId="0"/>
    <xf numFmtId="0" fontId="53" fillId="0" borderId="0">
      <alignment horizontal="center"/>
    </xf>
    <xf numFmtId="0" fontId="20" fillId="0" borderId="12">
      <alignment horizontal="centerContinuous"/>
    </xf>
    <xf numFmtId="204" fontId="20" fillId="2" borderId="0">
      <alignment horizontal="right"/>
    </xf>
    <xf numFmtId="205" fontId="20" fillId="2" borderId="5">
      <alignment horizontal="right"/>
    </xf>
    <xf numFmtId="0" fontId="43" fillId="0" borderId="0" applyNumberFormat="0" applyFill="0" applyBorder="0" applyProtection="0">
      <alignment horizontal="right" vertical="center"/>
    </xf>
    <xf numFmtId="37" fontId="54" fillId="0" borderId="20"/>
    <xf numFmtId="0" fontId="9" fillId="0" borderId="0"/>
    <xf numFmtId="0" fontId="23" fillId="0" borderId="0"/>
    <xf numFmtId="0" fontId="23" fillId="0" borderId="0"/>
    <xf numFmtId="0" fontId="55" fillId="0" borderId="0" applyNumberFormat="0" applyFill="0" applyBorder="0" applyProtection="0">
      <alignment horizontal="left" vertical="center"/>
    </xf>
    <xf numFmtId="0" fontId="55" fillId="0" borderId="6" applyNumberFormat="0" applyFill="0" applyProtection="0">
      <alignment horizontal="left" vertical="center"/>
    </xf>
    <xf numFmtId="49" fontId="56" fillId="0" borderId="0"/>
    <xf numFmtId="49" fontId="24" fillId="0" borderId="0" applyFill="0" applyBorder="0" applyAlignment="0"/>
    <xf numFmtId="176" fontId="30" fillId="0" borderId="0" applyFill="0" applyBorder="0" applyAlignment="0"/>
    <xf numFmtId="206" fontId="23" fillId="0" borderId="0" applyFill="0" applyBorder="0" applyAlignment="0"/>
    <xf numFmtId="0" fontId="23" fillId="0" borderId="0"/>
    <xf numFmtId="0" fontId="57" fillId="0" borderId="0" applyNumberFormat="0" applyFill="0" applyBorder="0" applyAlignment="0" applyProtection="0"/>
    <xf numFmtId="0" fontId="55" fillId="29" borderId="0" applyNumberFormat="0" applyBorder="0" applyProtection="0">
      <alignment horizontal="left" vertical="center"/>
    </xf>
    <xf numFmtId="0" fontId="55" fillId="1" borderId="0" applyNumberFormat="0" applyBorder="0" applyProtection="0">
      <alignment horizontal="left" vertical="center"/>
    </xf>
    <xf numFmtId="0" fontId="58" fillId="0" borderId="0"/>
    <xf numFmtId="37" fontId="54" fillId="0" borderId="12"/>
    <xf numFmtId="37" fontId="54" fillId="0" borderId="21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5" fillId="0" borderId="0" applyFont="0" applyFill="0" applyBorder="0" applyAlignment="0" applyProtection="0"/>
    <xf numFmtId="183" fontId="23" fillId="0" borderId="0" applyFont="0" applyFill="0" applyBorder="0" applyAlignment="0" applyProtection="0"/>
    <xf numFmtId="0" fontId="59" fillId="0" borderId="0" applyFill="0"/>
    <xf numFmtId="0" fontId="7" fillId="0" borderId="0"/>
    <xf numFmtId="0" fontId="7" fillId="0" borderId="0"/>
    <xf numFmtId="0" fontId="7" fillId="0" borderId="0"/>
    <xf numFmtId="0" fontId="61" fillId="0" borderId="0"/>
    <xf numFmtId="0" fontId="64" fillId="0" borderId="0" applyNumberFormat="0" applyFill="0" applyBorder="0" applyAlignment="0" applyProtection="0"/>
    <xf numFmtId="44" fontId="49" fillId="0" borderId="0" applyFont="0" applyFill="0" applyBorder="0" applyAlignment="0" applyProtection="0"/>
    <xf numFmtId="0" fontId="7" fillId="0" borderId="0"/>
    <xf numFmtId="0" fontId="15" fillId="0" borderId="0"/>
    <xf numFmtId="0" fontId="19" fillId="0" borderId="0"/>
    <xf numFmtId="0" fontId="49" fillId="0" borderId="0"/>
    <xf numFmtId="0" fontId="9" fillId="0" borderId="0"/>
    <xf numFmtId="0" fontId="22" fillId="0" borderId="0"/>
    <xf numFmtId="0" fontId="22" fillId="0" borderId="0"/>
    <xf numFmtId="0" fontId="49" fillId="14" borderId="0" applyNumberFormat="0" applyBorder="0" applyAlignment="0" applyProtection="0"/>
    <xf numFmtId="0" fontId="67" fillId="0" borderId="0"/>
    <xf numFmtId="0" fontId="68" fillId="16" borderId="0" applyNumberFormat="0" applyBorder="0" applyAlignment="0" applyProtection="0"/>
    <xf numFmtId="4" fontId="69" fillId="0" borderId="8" applyFill="0" applyProtection="0">
      <alignment vertical="top"/>
    </xf>
    <xf numFmtId="43" fontId="15" fillId="0" borderId="0" applyFont="0" applyFill="0" applyBorder="0" applyAlignment="0" applyProtection="0"/>
    <xf numFmtId="207" fontId="15" fillId="0" borderId="0" applyFont="0" applyFill="0" applyBorder="0" applyAlignment="0" applyProtection="0"/>
    <xf numFmtId="207" fontId="15" fillId="0" borderId="0" applyFont="0" applyFill="0" applyBorder="0" applyAlignment="0" applyProtection="0"/>
    <xf numFmtId="208" fontId="69" fillId="0" borderId="8" applyFill="0" applyProtection="0">
      <alignment horizontal="center" vertical="top"/>
    </xf>
    <xf numFmtId="0" fontId="16" fillId="0" borderId="0"/>
    <xf numFmtId="0" fontId="49" fillId="0" borderId="0"/>
    <xf numFmtId="0" fontId="49" fillId="0" borderId="0"/>
    <xf numFmtId="0" fontId="7" fillId="0" borderId="0"/>
    <xf numFmtId="0" fontId="7" fillId="0" borderId="0"/>
    <xf numFmtId="0" fontId="49" fillId="0" borderId="0"/>
    <xf numFmtId="0" fontId="70" fillId="0" borderId="0"/>
    <xf numFmtId="0" fontId="7" fillId="0" borderId="0"/>
    <xf numFmtId="0" fontId="7" fillId="0" borderId="0" applyNumberFormat="0" applyFill="0" applyBorder="0">
      <alignment vertical="center"/>
      <protection locked="0"/>
    </xf>
    <xf numFmtId="209" fontId="69" fillId="0" borderId="8" applyFill="0" applyProtection="0">
      <alignment horizontal="center" vertical="top"/>
    </xf>
    <xf numFmtId="0" fontId="69" fillId="0" borderId="2">
      <alignment horizontal="centerContinuous" vertical="center"/>
    </xf>
    <xf numFmtId="0" fontId="17" fillId="0" borderId="0"/>
    <xf numFmtId="0" fontId="71" fillId="0" borderId="6">
      <alignment horizontal="left" vertical="center"/>
    </xf>
    <xf numFmtId="0" fontId="6" fillId="0" borderId="0"/>
    <xf numFmtId="0" fontId="16" fillId="0" borderId="0"/>
    <xf numFmtId="9" fontId="7" fillId="0" borderId="0" applyFill="0" applyBorder="0" applyAlignment="0" applyProtection="0"/>
    <xf numFmtId="210" fontId="7" fillId="0" borderId="0" applyFill="0" applyBorder="0" applyAlignment="0" applyProtection="0"/>
    <xf numFmtId="0" fontId="7" fillId="0" borderId="0"/>
    <xf numFmtId="211" fontId="23" fillId="0" borderId="0" applyFont="0" applyFill="0" applyBorder="0" applyAlignment="0" applyProtection="0"/>
    <xf numFmtId="0" fontId="7" fillId="0" borderId="0" applyBorder="0"/>
    <xf numFmtId="179" fontId="7" fillId="0" borderId="0" applyFon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15" applyNumberFormat="0" applyFill="0" applyAlignment="0" applyProtection="0"/>
    <xf numFmtId="0" fontId="23" fillId="0" borderId="0"/>
    <xf numFmtId="0" fontId="7" fillId="0" borderId="0"/>
    <xf numFmtId="0" fontId="23" fillId="0" borderId="0"/>
    <xf numFmtId="0" fontId="74" fillId="0" borderId="0"/>
    <xf numFmtId="44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2" fillId="0" borderId="0"/>
    <xf numFmtId="43" fontId="7" fillId="0" borderId="0" applyFill="0" applyBorder="0" applyAlignment="0" applyProtection="0"/>
    <xf numFmtId="0" fontId="84" fillId="0" borderId="0"/>
    <xf numFmtId="0" fontId="7" fillId="0" borderId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6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40" borderId="0" applyNumberFormat="0" applyBorder="0" applyAlignment="0" applyProtection="0"/>
    <xf numFmtId="0" fontId="16" fillId="41" borderId="0" applyNumberFormat="0" applyBorder="0" applyAlignment="0" applyProtection="0"/>
    <xf numFmtId="0" fontId="16" fillId="36" borderId="0" applyNumberFormat="0" applyBorder="0" applyAlignment="0" applyProtection="0"/>
    <xf numFmtId="0" fontId="16" fillId="39" borderId="0" applyNumberFormat="0" applyBorder="0" applyAlignment="0" applyProtection="0"/>
    <xf numFmtId="0" fontId="16" fillId="42" borderId="0" applyNumberFormat="0" applyBorder="0" applyAlignment="0" applyProtection="0"/>
    <xf numFmtId="0" fontId="85" fillId="43" borderId="0" applyNumberFormat="0" applyBorder="0" applyAlignment="0" applyProtection="0"/>
    <xf numFmtId="0" fontId="85" fillId="40" borderId="0" applyNumberFormat="0" applyBorder="0" applyAlignment="0" applyProtection="0"/>
    <xf numFmtId="0" fontId="85" fillId="41" borderId="0" applyNumberFormat="0" applyBorder="0" applyAlignment="0" applyProtection="0"/>
    <xf numFmtId="0" fontId="85" fillId="44" borderId="0" applyNumberFormat="0" applyBorder="0" applyAlignment="0" applyProtection="0"/>
    <xf numFmtId="0" fontId="85" fillId="45" borderId="0" applyNumberFormat="0" applyBorder="0" applyAlignment="0" applyProtection="0"/>
    <xf numFmtId="0" fontId="85" fillId="46" borderId="0" applyNumberFormat="0" applyBorder="0" applyAlignment="0" applyProtection="0"/>
    <xf numFmtId="0" fontId="85" fillId="47" borderId="0" applyNumberFormat="0" applyBorder="0" applyAlignment="0" applyProtection="0"/>
    <xf numFmtId="0" fontId="85" fillId="48" borderId="0" applyNumberFormat="0" applyBorder="0" applyAlignment="0" applyProtection="0"/>
    <xf numFmtId="0" fontId="85" fillId="49" borderId="0" applyNumberFormat="0" applyBorder="0" applyAlignment="0" applyProtection="0"/>
    <xf numFmtId="0" fontId="85" fillId="44" borderId="0" applyNumberFormat="0" applyBorder="0" applyAlignment="0" applyProtection="0"/>
    <xf numFmtId="0" fontId="85" fillId="45" borderId="0" applyNumberFormat="0" applyBorder="0" applyAlignment="0" applyProtection="0"/>
    <xf numFmtId="0" fontId="85" fillId="50" borderId="0" applyNumberFormat="0" applyBorder="0" applyAlignment="0" applyProtection="0"/>
    <xf numFmtId="0" fontId="86" fillId="38" borderId="10" applyNumberFormat="0" applyAlignment="0" applyProtection="0"/>
    <xf numFmtId="0" fontId="87" fillId="51" borderId="22" applyNumberFormat="0" applyAlignment="0" applyProtection="0"/>
    <xf numFmtId="0" fontId="88" fillId="35" borderId="0" applyNumberFormat="0" applyBorder="0" applyAlignment="0" applyProtection="0"/>
    <xf numFmtId="0" fontId="100" fillId="0" borderId="0" applyNumberFormat="0" applyFill="0" applyBorder="0" applyAlignment="0" applyProtection="0">
      <alignment vertical="top"/>
      <protection locked="0"/>
    </xf>
    <xf numFmtId="0" fontId="89" fillId="0" borderId="23" applyNumberFormat="0" applyFill="0" applyAlignment="0" applyProtection="0"/>
    <xf numFmtId="0" fontId="90" fillId="52" borderId="11" applyNumberFormat="0" applyAlignment="0" applyProtection="0"/>
    <xf numFmtId="0" fontId="91" fillId="0" borderId="16" applyNumberFormat="0" applyFill="0" applyAlignment="0" applyProtection="0"/>
    <xf numFmtId="0" fontId="92" fillId="0" borderId="17" applyNumberFormat="0" applyFill="0" applyAlignment="0" applyProtection="0"/>
    <xf numFmtId="0" fontId="92" fillId="0" borderId="0" applyNumberFormat="0" applyFill="0" applyBorder="0" applyAlignment="0" applyProtection="0"/>
    <xf numFmtId="0" fontId="93" fillId="53" borderId="0" applyNumberFormat="0" applyBorder="0" applyAlignment="0" applyProtection="0"/>
    <xf numFmtId="0" fontId="103" fillId="0" borderId="0"/>
    <xf numFmtId="0" fontId="7" fillId="0" borderId="0" applyBorder="0"/>
    <xf numFmtId="0" fontId="2" fillId="0" borderId="0"/>
    <xf numFmtId="0" fontId="7" fillId="0" borderId="0"/>
    <xf numFmtId="0" fontId="7" fillId="0" borderId="0" applyBorder="0"/>
    <xf numFmtId="0" fontId="7" fillId="0" borderId="0"/>
    <xf numFmtId="0" fontId="84" fillId="0" borderId="0"/>
    <xf numFmtId="0" fontId="7" fillId="0" borderId="0"/>
    <xf numFmtId="0" fontId="7" fillId="0" borderId="0"/>
    <xf numFmtId="0" fontId="94" fillId="51" borderId="10" applyNumberFormat="0" applyAlignment="0" applyProtection="0"/>
    <xf numFmtId="0" fontId="101" fillId="54" borderId="22" applyNumberFormat="0" applyAlignment="0" applyProtection="0"/>
    <xf numFmtId="9" fontId="103" fillId="0" borderId="0" applyFont="0" applyFill="0" applyBorder="0" applyAlignment="0" applyProtection="0"/>
    <xf numFmtId="0" fontId="102" fillId="0" borderId="0"/>
    <xf numFmtId="0" fontId="95" fillId="0" borderId="24" applyNumberFormat="0" applyFill="0" applyAlignment="0" applyProtection="0"/>
    <xf numFmtId="0" fontId="96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7" fillId="55" borderId="18" applyNumberFormat="0" applyAlignment="0" applyProtection="0"/>
    <xf numFmtId="0" fontId="99" fillId="34" borderId="0" applyNumberFormat="0" applyBorder="0" applyAlignment="0" applyProtection="0"/>
    <xf numFmtId="0" fontId="1" fillId="0" borderId="0"/>
    <xf numFmtId="0" fontId="105" fillId="0" borderId="0"/>
    <xf numFmtId="212" fontId="106" fillId="0" borderId="0"/>
    <xf numFmtId="212" fontId="107" fillId="0" borderId="0"/>
    <xf numFmtId="212" fontId="104" fillId="0" borderId="0"/>
    <xf numFmtId="212" fontId="108" fillId="0" borderId="0"/>
    <xf numFmtId="213" fontId="105" fillId="0" borderId="0"/>
  </cellStyleXfs>
  <cellXfs count="355">
    <xf numFmtId="0" fontId="0" fillId="0" borderId="0" xfId="0"/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5" fillId="0" borderId="0" xfId="179"/>
    <xf numFmtId="0" fontId="60" fillId="0" borderId="0" xfId="2" applyFont="1" applyAlignment="1">
      <alignment horizontal="center"/>
    </xf>
    <xf numFmtId="0" fontId="60" fillId="0" borderId="0" xfId="2" applyFont="1"/>
    <xf numFmtId="164" fontId="18" fillId="3" borderId="2" xfId="2" applyNumberFormat="1" applyFont="1" applyFill="1" applyBorder="1" applyAlignment="1"/>
    <xf numFmtId="0" fontId="62" fillId="0" borderId="0" xfId="234" applyFont="1"/>
    <xf numFmtId="0" fontId="62" fillId="0" borderId="0" xfId="234" applyFont="1" applyAlignment="1">
      <alignment horizontal="center"/>
    </xf>
    <xf numFmtId="164" fontId="62" fillId="0" borderId="0" xfId="234" applyNumberFormat="1" applyFont="1"/>
    <xf numFmtId="0" fontId="49" fillId="0" borderId="0" xfId="176"/>
    <xf numFmtId="0" fontId="49" fillId="0" borderId="0" xfId="176" applyBorder="1"/>
    <xf numFmtId="0" fontId="7" fillId="0" borderId="0" xfId="8" applyFont="1" applyAlignment="1">
      <alignment wrapText="1"/>
    </xf>
    <xf numFmtId="0" fontId="7" fillId="0" borderId="0" xfId="8" applyFont="1" applyFill="1" applyAlignment="1">
      <alignment wrapText="1"/>
    </xf>
    <xf numFmtId="0" fontId="7" fillId="0" borderId="0" xfId="239" applyFont="1"/>
    <xf numFmtId="0" fontId="7" fillId="0" borderId="0" xfId="8" applyFont="1" applyAlignment="1">
      <alignment horizontal="left" wrapText="1"/>
    </xf>
    <xf numFmtId="164" fontId="7" fillId="0" borderId="0" xfId="8" applyNumberFormat="1" applyFont="1" applyAlignment="1">
      <alignment vertical="center" wrapText="1"/>
    </xf>
    <xf numFmtId="164" fontId="7" fillId="0" borderId="0" xfId="8" applyNumberFormat="1" applyFont="1" applyAlignment="1">
      <alignment horizontal="center" vertical="center" wrapText="1"/>
    </xf>
    <xf numFmtId="49" fontId="63" fillId="30" borderId="0" xfId="234" applyNumberFormat="1" applyFont="1" applyFill="1" applyBorder="1" applyAlignment="1">
      <alignment horizontal="center" wrapText="1"/>
    </xf>
    <xf numFmtId="0" fontId="76" fillId="31" borderId="2" xfId="0" applyFont="1" applyFill="1" applyBorder="1" applyAlignment="1">
      <alignment horizontal="center" vertical="center" wrapText="1"/>
    </xf>
    <xf numFmtId="0" fontId="76" fillId="3" borderId="2" xfId="265" applyFont="1" applyFill="1" applyBorder="1"/>
    <xf numFmtId="0" fontId="75" fillId="3" borderId="2" xfId="179" applyFont="1" applyFill="1" applyBorder="1" applyAlignment="1">
      <alignment horizontal="center"/>
    </xf>
    <xf numFmtId="0" fontId="76" fillId="3" borderId="2" xfId="3" applyFont="1" applyFill="1" applyBorder="1" applyAlignment="1">
      <alignment horizontal="center" vertical="center" wrapText="1"/>
    </xf>
    <xf numFmtId="0" fontId="76" fillId="0" borderId="2" xfId="265" applyFont="1" applyFill="1" applyBorder="1" applyAlignment="1">
      <alignment vertical="center"/>
    </xf>
    <xf numFmtId="164" fontId="78" fillId="3" borderId="2" xfId="2" applyNumberFormat="1" applyFont="1" applyFill="1" applyBorder="1" applyAlignment="1">
      <alignment horizontal="right" vertical="top"/>
    </xf>
    <xf numFmtId="164" fontId="78" fillId="0" borderId="2" xfId="270" applyNumberFormat="1" applyFont="1" applyFill="1" applyBorder="1" applyAlignment="1">
      <alignment horizontal="right"/>
    </xf>
    <xf numFmtId="165" fontId="12" fillId="0" borderId="2" xfId="0" applyNumberFormat="1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horizontal="left" vertical="center" wrapText="1"/>
    </xf>
    <xf numFmtId="0" fontId="12" fillId="4" borderId="2" xfId="8" applyFont="1" applyFill="1" applyBorder="1" applyAlignment="1">
      <alignment horizontal="center" vertical="center" wrapText="1"/>
    </xf>
    <xf numFmtId="0" fontId="12" fillId="0" borderId="2" xfId="238" applyFont="1" applyBorder="1" applyAlignment="1">
      <alignment horizontal="center" vertical="center" wrapText="1"/>
    </xf>
    <xf numFmtId="44" fontId="12" fillId="0" borderId="2" xfId="265" applyNumberFormat="1" applyFont="1" applyBorder="1" applyAlignment="1" applyProtection="1">
      <alignment horizontal="center" vertical="center"/>
      <protection locked="0"/>
    </xf>
    <xf numFmtId="164" fontId="12" fillId="4" borderId="2" xfId="8" applyNumberFormat="1" applyFont="1" applyFill="1" applyBorder="1" applyAlignment="1">
      <alignment vertical="center" wrapText="1"/>
    </xf>
    <xf numFmtId="0" fontId="79" fillId="0" borderId="2" xfId="0" applyFont="1" applyFill="1" applyBorder="1" applyAlignment="1">
      <alignment horizontal="left" vertical="center" wrapText="1"/>
    </xf>
    <xf numFmtId="164" fontId="8" fillId="0" borderId="0" xfId="0" applyNumberFormat="1" applyFont="1" applyAlignment="1">
      <alignment horizontal="right" vertical="center" wrapText="1"/>
    </xf>
    <xf numFmtId="164" fontId="0" fillId="0" borderId="0" xfId="0" applyNumberFormat="1" applyAlignment="1">
      <alignment horizontal="right"/>
    </xf>
    <xf numFmtId="211" fontId="78" fillId="0" borderId="2" xfId="270" applyFont="1" applyFill="1" applyBorder="1" applyAlignment="1">
      <alignment horizontal="right"/>
    </xf>
    <xf numFmtId="0" fontId="76" fillId="0" borderId="2" xfId="5" applyFont="1" applyBorder="1"/>
    <xf numFmtId="0" fontId="76" fillId="0" borderId="2" xfId="5" applyFont="1" applyBorder="1" applyAlignment="1">
      <alignment wrapText="1"/>
    </xf>
    <xf numFmtId="0" fontId="78" fillId="3" borderId="2" xfId="2" applyFont="1" applyFill="1" applyBorder="1" applyAlignment="1">
      <alignment horizontal="center" vertical="center"/>
    </xf>
    <xf numFmtId="0" fontId="78" fillId="3" borderId="2" xfId="2" applyFont="1" applyFill="1" applyBorder="1" applyAlignment="1">
      <alignment horizontal="center" vertical="center" wrapText="1"/>
    </xf>
    <xf numFmtId="0" fontId="76" fillId="31" borderId="2" xfId="0" applyFont="1" applyFill="1" applyBorder="1" applyAlignment="1">
      <alignment horizontal="center" vertical="center"/>
    </xf>
    <xf numFmtId="164" fontId="76" fillId="0" borderId="2" xfId="0" applyNumberFormat="1" applyFont="1" applyBorder="1"/>
    <xf numFmtId="0" fontId="76" fillId="31" borderId="2" xfId="0" applyFont="1" applyFill="1" applyBorder="1" applyAlignment="1">
      <alignment vertical="center" wrapText="1"/>
    </xf>
    <xf numFmtId="164" fontId="78" fillId="3" borderId="1" xfId="2" applyNumberFormat="1" applyFont="1" applyFill="1" applyBorder="1" applyAlignment="1"/>
    <xf numFmtId="0" fontId="78" fillId="3" borderId="2" xfId="2" applyFont="1" applyFill="1" applyBorder="1"/>
    <xf numFmtId="164" fontId="78" fillId="3" borderId="2" xfId="2" applyNumberFormat="1" applyFont="1" applyFill="1" applyBorder="1"/>
    <xf numFmtId="164" fontId="78" fillId="3" borderId="2" xfId="2" applyNumberFormat="1" applyFont="1" applyFill="1" applyBorder="1" applyAlignment="1"/>
    <xf numFmtId="164" fontId="13" fillId="4" borderId="2" xfId="8" applyNumberFormat="1" applyFont="1" applyFill="1" applyBorder="1" applyAlignment="1">
      <alignment vertical="center" wrapText="1"/>
    </xf>
    <xf numFmtId="164" fontId="13" fillId="4" borderId="1" xfId="8" applyNumberFormat="1" applyFont="1" applyFill="1" applyBorder="1" applyAlignment="1">
      <alignment vertical="center" wrapText="1"/>
    </xf>
    <xf numFmtId="0" fontId="12" fillId="4" borderId="2" xfId="238" applyNumberFormat="1" applyFont="1" applyFill="1" applyBorder="1" applyAlignment="1">
      <alignment horizontal="center"/>
    </xf>
    <xf numFmtId="0" fontId="12" fillId="0" borderId="2" xfId="238" applyFont="1" applyBorder="1" applyAlignment="1">
      <alignment horizontal="left" vertical="center" wrapText="1"/>
    </xf>
    <xf numFmtId="0" fontId="12" fillId="0" borderId="2" xfId="238" applyFont="1" applyBorder="1" applyAlignment="1">
      <alignment horizontal="center" vertical="center"/>
    </xf>
    <xf numFmtId="164" fontId="12" fillId="4" borderId="2" xfId="238" applyNumberFormat="1" applyFont="1" applyFill="1" applyBorder="1" applyAlignment="1"/>
    <xf numFmtId="164" fontId="12" fillId="4" borderId="2" xfId="239" applyNumberFormat="1" applyFont="1" applyFill="1" applyBorder="1" applyAlignment="1">
      <alignment vertical="center"/>
    </xf>
    <xf numFmtId="164" fontId="12" fillId="0" borderId="2" xfId="238" applyNumberFormat="1" applyFont="1" applyFill="1" applyBorder="1" applyAlignment="1"/>
    <xf numFmtId="164" fontId="12" fillId="0" borderId="2" xfId="239" applyNumberFormat="1" applyFont="1" applyFill="1" applyBorder="1" applyAlignment="1">
      <alignment vertical="center"/>
    </xf>
    <xf numFmtId="0" fontId="12" fillId="4" borderId="2" xfId="238" applyFont="1" applyFill="1" applyBorder="1" applyAlignment="1">
      <alignment horizontal="center"/>
    </xf>
    <xf numFmtId="0" fontId="12" fillId="31" borderId="2" xfId="238" applyFont="1" applyFill="1" applyBorder="1" applyAlignment="1">
      <alignment horizontal="center" vertical="center" wrapText="1"/>
    </xf>
    <xf numFmtId="3" fontId="12" fillId="4" borderId="2" xfId="238" applyNumberFormat="1" applyFont="1" applyFill="1" applyBorder="1" applyAlignment="1">
      <alignment horizontal="center"/>
    </xf>
    <xf numFmtId="44" fontId="12" fillId="0" borderId="2" xfId="228" applyFont="1" applyFill="1" applyBorder="1" applyAlignment="1"/>
    <xf numFmtId="44" fontId="12" fillId="0" borderId="2" xfId="228" applyFont="1" applyBorder="1" applyAlignment="1"/>
    <xf numFmtId="0" fontId="76" fillId="3" borderId="2" xfId="179" applyFont="1" applyFill="1" applyBorder="1" applyAlignment="1"/>
    <xf numFmtId="0" fontId="78" fillId="3" borderId="2" xfId="2" applyFont="1" applyFill="1" applyBorder="1" applyAlignment="1">
      <alignment horizontal="center"/>
    </xf>
    <xf numFmtId="0" fontId="76" fillId="3" borderId="1" xfId="179" applyFont="1" applyFill="1" applyBorder="1" applyAlignment="1"/>
    <xf numFmtId="164" fontId="13" fillId="4" borderId="2" xfId="8" applyNumberFormat="1" applyFont="1" applyFill="1" applyBorder="1" applyAlignment="1">
      <alignment horizontal="center" vertical="center" wrapText="1"/>
    </xf>
    <xf numFmtId="0" fontId="12" fillId="4" borderId="2" xfId="238" applyFont="1" applyFill="1" applyBorder="1" applyAlignment="1">
      <alignment horizontal="left" wrapText="1"/>
    </xf>
    <xf numFmtId="0" fontId="83" fillId="0" borderId="2" xfId="0" applyNumberFormat="1" applyFont="1" applyFill="1" applyBorder="1" applyAlignment="1">
      <alignment vertical="center" wrapText="1"/>
    </xf>
    <xf numFmtId="0" fontId="0" fillId="0" borderId="2" xfId="0" applyBorder="1"/>
    <xf numFmtId="0" fontId="78" fillId="3" borderId="2" xfId="2" applyFont="1" applyFill="1" applyBorder="1" applyAlignment="1">
      <alignment horizontal="center"/>
    </xf>
    <xf numFmtId="0" fontId="0" fillId="0" borderId="2" xfId="0" applyFont="1" applyBorder="1"/>
    <xf numFmtId="0" fontId="13" fillId="4" borderId="2" xfId="8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Font="1" applyBorder="1" applyAlignment="1">
      <alignment wrapText="1"/>
    </xf>
    <xf numFmtId="49" fontId="112" fillId="30" borderId="0" xfId="234" applyNumberFormat="1" applyFont="1" applyFill="1" applyBorder="1" applyAlignment="1">
      <alignment horizontal="center" wrapText="1"/>
    </xf>
    <xf numFmtId="0" fontId="112" fillId="0" borderId="0" xfId="234" applyFont="1"/>
    <xf numFmtId="49" fontId="0" fillId="30" borderId="2" xfId="234" applyNumberFormat="1" applyFont="1" applyFill="1" applyBorder="1" applyAlignment="1">
      <alignment horizontal="center" wrapText="1"/>
    </xf>
    <xf numFmtId="49" fontId="66" fillId="30" borderId="2" xfId="234" applyNumberFormat="1" applyFont="1" applyFill="1" applyBorder="1" applyAlignment="1">
      <alignment horizontal="left" wrapText="1"/>
    </xf>
    <xf numFmtId="0" fontId="0" fillId="30" borderId="2" xfId="234" applyFont="1" applyFill="1" applyBorder="1" applyAlignment="1">
      <alignment wrapText="1"/>
    </xf>
    <xf numFmtId="164" fontId="0" fillId="30" borderId="2" xfId="234" applyNumberFormat="1" applyFont="1" applyFill="1" applyBorder="1" applyAlignment="1">
      <alignment horizontal="right" wrapText="1"/>
    </xf>
    <xf numFmtId="49" fontId="0" fillId="30" borderId="2" xfId="234" applyNumberFormat="1" applyFont="1" applyFill="1" applyBorder="1" applyAlignment="1">
      <alignment horizontal="left" wrapText="1" indent="1"/>
    </xf>
    <xf numFmtId="49" fontId="17" fillId="30" borderId="2" xfId="234" applyNumberFormat="1" applyFont="1" applyFill="1" applyBorder="1" applyAlignment="1">
      <alignment horizontal="center" wrapText="1"/>
    </xf>
    <xf numFmtId="49" fontId="17" fillId="30" borderId="2" xfId="234" applyNumberFormat="1" applyFont="1" applyFill="1" applyBorder="1" applyAlignment="1">
      <alignment horizontal="left" wrapText="1" indent="1"/>
    </xf>
    <xf numFmtId="0" fontId="0" fillId="0" borderId="2" xfId="0" applyFont="1" applyBorder="1" applyAlignment="1">
      <alignment vertical="center" wrapText="1"/>
    </xf>
    <xf numFmtId="164" fontId="17" fillId="0" borderId="2" xfId="234" applyNumberFormat="1" applyFont="1" applyBorder="1"/>
    <xf numFmtId="0" fontId="17" fillId="30" borderId="2" xfId="234" applyFont="1" applyFill="1" applyBorder="1" applyAlignment="1">
      <alignment wrapText="1"/>
    </xf>
    <xf numFmtId="0" fontId="17" fillId="30" borderId="2" xfId="234" applyFont="1" applyFill="1" applyBorder="1" applyAlignment="1">
      <alignment horizontal="center" wrapText="1"/>
    </xf>
    <xf numFmtId="164" fontId="17" fillId="30" borderId="2" xfId="234" applyNumberFormat="1" applyFont="1" applyFill="1" applyBorder="1" applyAlignment="1">
      <alignment horizontal="right" wrapText="1"/>
    </xf>
    <xf numFmtId="164" fontId="77" fillId="0" borderId="2" xfId="234" applyNumberFormat="1" applyFont="1" applyBorder="1"/>
    <xf numFmtId="0" fontId="17" fillId="0" borderId="2" xfId="234" applyFont="1" applyBorder="1"/>
    <xf numFmtId="0" fontId="7" fillId="0" borderId="0" xfId="8" applyFont="1" applyAlignment="1">
      <alignment horizontal="center" wrapText="1"/>
    </xf>
    <xf numFmtId="0" fontId="80" fillId="3" borderId="2" xfId="179" applyFont="1" applyFill="1" applyBorder="1" applyAlignment="1">
      <alignment horizontal="center"/>
    </xf>
    <xf numFmtId="164" fontId="80" fillId="3" borderId="2" xfId="2" applyNumberFormat="1" applyFont="1" applyFill="1" applyBorder="1" applyAlignment="1">
      <alignment horizontal="right"/>
    </xf>
    <xf numFmtId="164" fontId="80" fillId="3" borderId="2" xfId="2" applyNumberFormat="1" applyFont="1" applyFill="1" applyBorder="1" applyAlignment="1">
      <alignment horizontal="right" vertical="top"/>
    </xf>
    <xf numFmtId="0" fontId="80" fillId="3" borderId="2" xfId="179" applyFont="1" applyFill="1" applyBorder="1" applyAlignment="1">
      <alignment wrapText="1"/>
    </xf>
    <xf numFmtId="0" fontId="80" fillId="3" borderId="2" xfId="3" applyFont="1" applyFill="1" applyBorder="1" applyAlignment="1">
      <alignment horizontal="center" vertical="center" wrapText="1"/>
    </xf>
    <xf numFmtId="165" fontId="80" fillId="0" borderId="2" xfId="237" applyNumberFormat="1" applyFont="1" applyFill="1" applyBorder="1" applyAlignment="1" applyProtection="1">
      <alignment wrapText="1"/>
    </xf>
    <xf numFmtId="164" fontId="80" fillId="0" borderId="2" xfId="265" applyNumberFormat="1" applyFont="1" applyBorder="1" applyAlignment="1" applyProtection="1"/>
    <xf numFmtId="164" fontId="80" fillId="3" borderId="2" xfId="2" applyNumberFormat="1" applyFont="1" applyFill="1" applyBorder="1" applyAlignment="1"/>
    <xf numFmtId="0" fontId="80" fillId="0" borderId="2" xfId="0" applyFont="1" applyBorder="1" applyAlignment="1">
      <alignment horizontal="center"/>
    </xf>
    <xf numFmtId="0" fontId="80" fillId="0" borderId="2" xfId="0" applyNumberFormat="1" applyFont="1" applyFill="1" applyBorder="1" applyAlignment="1">
      <alignment horizontal="left" vertical="center" wrapText="1"/>
    </xf>
    <xf numFmtId="0" fontId="80" fillId="0" borderId="2" xfId="0" applyNumberFormat="1" applyFont="1" applyFill="1" applyBorder="1" applyAlignment="1">
      <alignment vertical="center" wrapText="1"/>
    </xf>
    <xf numFmtId="3" fontId="81" fillId="0" borderId="2" xfId="0" applyNumberFormat="1" applyFont="1" applyFill="1" applyBorder="1" applyAlignment="1">
      <alignment horizontal="right" vertical="center" wrapText="1"/>
    </xf>
    <xf numFmtId="4" fontId="81" fillId="0" borderId="2" xfId="0" applyNumberFormat="1" applyFont="1" applyFill="1" applyBorder="1" applyAlignment="1">
      <alignment horizontal="right" vertical="center" wrapText="1"/>
    </xf>
    <xf numFmtId="0" fontId="80" fillId="3" borderId="2" xfId="2" applyFont="1" applyFill="1" applyBorder="1" applyAlignment="1">
      <alignment horizontal="center" vertical="center"/>
    </xf>
    <xf numFmtId="0" fontId="80" fillId="3" borderId="2" xfId="2" applyFont="1" applyFill="1" applyBorder="1" applyAlignment="1">
      <alignment horizontal="center" vertical="center" wrapText="1"/>
    </xf>
    <xf numFmtId="0" fontId="80" fillId="3" borderId="2" xfId="2" applyFont="1" applyFill="1" applyBorder="1" applyAlignment="1">
      <alignment horizontal="center"/>
    </xf>
    <xf numFmtId="0" fontId="80" fillId="3" borderId="1" xfId="179" applyFont="1" applyFill="1" applyBorder="1" applyAlignment="1">
      <alignment horizontal="center"/>
    </xf>
    <xf numFmtId="0" fontId="80" fillId="0" borderId="2" xfId="238" applyFont="1" applyBorder="1" applyAlignment="1">
      <alignment horizontal="left" vertical="center" wrapText="1"/>
    </xf>
    <xf numFmtId="0" fontId="80" fillId="0" borderId="2" xfId="238" applyFont="1" applyBorder="1" applyAlignment="1">
      <alignment horizontal="center" vertical="center"/>
    </xf>
    <xf numFmtId="164" fontId="80" fillId="4" borderId="2" xfId="238" applyNumberFormat="1" applyFont="1" applyFill="1" applyBorder="1" applyAlignment="1"/>
    <xf numFmtId="164" fontId="80" fillId="0" borderId="2" xfId="238" applyNumberFormat="1" applyFont="1" applyFill="1" applyBorder="1" applyAlignment="1"/>
    <xf numFmtId="0" fontId="80" fillId="0" borderId="2" xfId="240" applyFont="1" applyFill="1" applyBorder="1" applyAlignment="1">
      <alignment horizontal="left"/>
    </xf>
    <xf numFmtId="0" fontId="80" fillId="4" borderId="2" xfId="238" applyFont="1" applyFill="1" applyBorder="1" applyAlignment="1">
      <alignment horizontal="center"/>
    </xf>
    <xf numFmtId="0" fontId="80" fillId="31" borderId="2" xfId="238" applyFont="1" applyFill="1" applyBorder="1" applyAlignment="1">
      <alignment horizontal="center" vertical="center" wrapText="1"/>
    </xf>
    <xf numFmtId="0" fontId="80" fillId="3" borderId="1" xfId="179" applyFont="1" applyFill="1" applyBorder="1" applyAlignment="1"/>
    <xf numFmtId="164" fontId="80" fillId="3" borderId="1" xfId="2" applyNumberFormat="1" applyFont="1" applyFill="1" applyBorder="1" applyAlignment="1"/>
    <xf numFmtId="0" fontId="80" fillId="3" borderId="2" xfId="179" applyFont="1" applyFill="1" applyBorder="1" applyAlignment="1">
      <alignment horizontal="center"/>
    </xf>
    <xf numFmtId="0" fontId="80" fillId="3" borderId="2" xfId="2" applyFont="1" applyFill="1" applyBorder="1"/>
    <xf numFmtId="165" fontId="80" fillId="3" borderId="2" xfId="2" applyNumberFormat="1" applyFont="1" applyFill="1" applyBorder="1"/>
    <xf numFmtId="164" fontId="80" fillId="3" borderId="2" xfId="2" applyNumberFormat="1" applyFont="1" applyFill="1" applyBorder="1"/>
    <xf numFmtId="0" fontId="114" fillId="3" borderId="2" xfId="2" applyFont="1" applyFill="1" applyBorder="1" applyAlignment="1">
      <alignment horizontal="center"/>
    </xf>
    <xf numFmtId="0" fontId="114" fillId="3" borderId="2" xfId="2" applyFont="1" applyFill="1" applyBorder="1"/>
    <xf numFmtId="164" fontId="114" fillId="3" borderId="2" xfId="2" applyNumberFormat="1" applyFont="1" applyFill="1" applyBorder="1"/>
    <xf numFmtId="0" fontId="80" fillId="3" borderId="2" xfId="179" applyFont="1" applyFill="1" applyBorder="1" applyAlignment="1"/>
    <xf numFmtId="164" fontId="114" fillId="3" borderId="2" xfId="2" applyNumberFormat="1" applyFont="1" applyFill="1" applyBorder="1" applyAlignment="1"/>
    <xf numFmtId="0" fontId="114" fillId="0" borderId="0" xfId="2" applyFont="1" applyAlignment="1">
      <alignment horizontal="center"/>
    </xf>
    <xf numFmtId="0" fontId="114" fillId="0" borderId="0" xfId="2" applyFont="1"/>
    <xf numFmtId="164" fontId="109" fillId="3" borderId="2" xfId="2" applyNumberFormat="1" applyFont="1" applyFill="1" applyBorder="1" applyAlignment="1"/>
    <xf numFmtId="3" fontId="83" fillId="0" borderId="2" xfId="0" applyNumberFormat="1" applyFont="1" applyFill="1" applyBorder="1" applyAlignment="1">
      <alignment horizontal="center" vertical="center" wrapText="1"/>
    </xf>
    <xf numFmtId="164" fontId="83" fillId="0" borderId="2" xfId="0" applyNumberFormat="1" applyFont="1" applyFill="1" applyBorder="1" applyAlignment="1">
      <alignment horizontal="right" vertical="center"/>
    </xf>
    <xf numFmtId="0" fontId="76" fillId="3" borderId="1" xfId="265" applyFont="1" applyFill="1" applyBorder="1"/>
    <xf numFmtId="0" fontId="76" fillId="0" borderId="1" xfId="5" applyFont="1" applyBorder="1" applyAlignment="1">
      <alignment wrapText="1"/>
    </xf>
    <xf numFmtId="0" fontId="76" fillId="3" borderId="1" xfId="3" applyFont="1" applyFill="1" applyBorder="1" applyAlignment="1">
      <alignment horizontal="center" vertical="center" wrapText="1"/>
    </xf>
    <xf numFmtId="164" fontId="78" fillId="0" borderId="1" xfId="270" applyNumberFormat="1" applyFont="1" applyFill="1" applyBorder="1" applyAlignment="1">
      <alignment horizontal="right"/>
    </xf>
    <xf numFmtId="3" fontId="76" fillId="0" borderId="1" xfId="265" applyNumberFormat="1" applyFont="1" applyFill="1" applyBorder="1" applyAlignment="1">
      <alignment vertical="center"/>
    </xf>
    <xf numFmtId="3" fontId="78" fillId="3" borderId="2" xfId="2" applyNumberFormat="1" applyFont="1" applyFill="1" applyBorder="1"/>
    <xf numFmtId="0" fontId="49" fillId="0" borderId="0" xfId="176" applyFont="1"/>
    <xf numFmtId="0" fontId="115" fillId="0" borderId="2" xfId="0" applyNumberFormat="1" applyFont="1" applyFill="1" applyBorder="1" applyAlignment="1">
      <alignment vertical="center" wrapText="1"/>
    </xf>
    <xf numFmtId="3" fontId="115" fillId="0" borderId="2" xfId="0" applyNumberFormat="1" applyFont="1" applyFill="1" applyBorder="1" applyAlignment="1">
      <alignment horizontal="right" vertical="center" wrapText="1"/>
    </xf>
    <xf numFmtId="3" fontId="115" fillId="0" borderId="2" xfId="0" applyNumberFormat="1" applyFont="1" applyFill="1" applyBorder="1" applyAlignment="1">
      <alignment horizontal="center" vertical="center" wrapText="1"/>
    </xf>
    <xf numFmtId="4" fontId="115" fillId="0" borderId="2" xfId="0" applyNumberFormat="1" applyFont="1" applyFill="1" applyBorder="1" applyAlignment="1">
      <alignment horizontal="right" vertical="center" wrapText="1"/>
    </xf>
    <xf numFmtId="164" fontId="115" fillId="0" borderId="2" xfId="0" applyNumberFormat="1" applyFont="1" applyBorder="1"/>
    <xf numFmtId="0" fontId="115" fillId="0" borderId="2" xfId="0" applyNumberFormat="1" applyFont="1" applyFill="1" applyBorder="1" applyAlignment="1">
      <alignment horizontal="left" vertical="center" wrapText="1"/>
    </xf>
    <xf numFmtId="0" fontId="116" fillId="0" borderId="2" xfId="0" applyFont="1" applyBorder="1" applyAlignment="1">
      <alignment vertical="center" wrapText="1"/>
    </xf>
    <xf numFmtId="0" fontId="116" fillId="0" borderId="2" xfId="0" applyFont="1" applyBorder="1" applyAlignment="1">
      <alignment horizontal="center" vertical="center" wrapText="1"/>
    </xf>
    <xf numFmtId="8" fontId="116" fillId="0" borderId="2" xfId="0" applyNumberFormat="1" applyFont="1" applyBorder="1" applyAlignment="1">
      <alignment horizontal="right" vertical="center" wrapText="1"/>
    </xf>
    <xf numFmtId="0" fontId="12" fillId="0" borderId="2" xfId="240" applyFont="1" applyFill="1" applyBorder="1" applyAlignment="1">
      <alignment horizontal="left" wrapText="1"/>
    </xf>
    <xf numFmtId="0" fontId="81" fillId="3" borderId="2" xfId="0" applyFont="1" applyFill="1" applyBorder="1" applyAlignment="1">
      <alignment horizontal="center" vertical="center"/>
    </xf>
    <xf numFmtId="0" fontId="81" fillId="3" borderId="2" xfId="0" applyFont="1" applyFill="1" applyBorder="1" applyAlignment="1">
      <alignment horizontal="center" vertical="center" wrapText="1"/>
    </xf>
    <xf numFmtId="0" fontId="81" fillId="3" borderId="2" xfId="0" applyNumberFormat="1" applyFont="1" applyFill="1" applyBorder="1" applyAlignment="1">
      <alignment horizontal="center" vertical="center" wrapText="1"/>
    </xf>
    <xf numFmtId="164" fontId="81" fillId="3" borderId="2" xfId="0" applyNumberFormat="1" applyFont="1" applyFill="1" applyBorder="1" applyAlignment="1">
      <alignment horizontal="right" vertical="center" wrapText="1"/>
    </xf>
    <xf numFmtId="0" fontId="81" fillId="0" borderId="2" xfId="0" applyFont="1" applyBorder="1" applyAlignment="1">
      <alignment horizontal="center"/>
    </xf>
    <xf numFmtId="0" fontId="81" fillId="0" borderId="2" xfId="0" applyFont="1" applyFill="1" applyBorder="1" applyAlignment="1">
      <alignment horizontal="center" vertical="center" wrapText="1"/>
    </xf>
    <xf numFmtId="0" fontId="81" fillId="0" borderId="2" xfId="0" applyFont="1" applyFill="1" applyBorder="1" applyAlignment="1">
      <alignment horizontal="left" vertical="center" wrapText="1"/>
    </xf>
    <xf numFmtId="4" fontId="81" fillId="0" borderId="2" xfId="0" applyNumberFormat="1" applyFont="1" applyFill="1" applyBorder="1" applyAlignment="1">
      <alignment horizontal="center" vertical="center" wrapText="1"/>
    </xf>
    <xf numFmtId="0" fontId="81" fillId="0" borderId="2" xfId="0" applyFont="1" applyBorder="1"/>
    <xf numFmtId="164" fontId="81" fillId="0" borderId="2" xfId="0" applyNumberFormat="1" applyFont="1" applyFill="1" applyBorder="1" applyAlignment="1">
      <alignment horizontal="right" vertical="center" wrapText="1"/>
    </xf>
    <xf numFmtId="0" fontId="81" fillId="0" borderId="2" xfId="0" applyFont="1" applyFill="1" applyBorder="1" applyAlignment="1">
      <alignment horizontal="center" vertical="center"/>
    </xf>
    <xf numFmtId="0" fontId="81" fillId="0" borderId="2" xfId="0" applyNumberFormat="1" applyFont="1" applyFill="1" applyBorder="1" applyAlignment="1">
      <alignment horizontal="center" vertical="center" wrapText="1"/>
    </xf>
    <xf numFmtId="164" fontId="81" fillId="0" borderId="2" xfId="0" applyNumberFormat="1" applyFont="1" applyFill="1" applyBorder="1" applyAlignment="1">
      <alignment horizontal="right" vertical="center"/>
    </xf>
    <xf numFmtId="164" fontId="110" fillId="0" borderId="2" xfId="0" applyNumberFormat="1" applyFont="1" applyFill="1" applyBorder="1" applyAlignment="1">
      <alignment horizontal="right" vertical="center" wrapText="1"/>
    </xf>
    <xf numFmtId="0" fontId="81" fillId="0" borderId="2" xfId="0" applyFont="1" applyFill="1" applyBorder="1" applyAlignment="1">
      <alignment vertical="center" wrapText="1"/>
    </xf>
    <xf numFmtId="0" fontId="81" fillId="0" borderId="2" xfId="0" applyFont="1" applyBorder="1" applyAlignment="1"/>
    <xf numFmtId="164" fontId="81" fillId="0" borderId="2" xfId="0" applyNumberFormat="1" applyFont="1" applyFill="1" applyBorder="1" applyAlignment="1">
      <alignment horizontal="right"/>
    </xf>
    <xf numFmtId="0" fontId="81" fillId="0" borderId="2" xfId="0" applyFont="1" applyBorder="1" applyAlignment="1">
      <alignment horizontal="right"/>
    </xf>
    <xf numFmtId="164" fontId="81" fillId="0" borderId="2" xfId="0" applyNumberFormat="1" applyFont="1" applyBorder="1" applyAlignment="1">
      <alignment horizontal="right"/>
    </xf>
    <xf numFmtId="0" fontId="81" fillId="0" borderId="0" xfId="0" applyFont="1" applyAlignment="1">
      <alignment horizontal="center"/>
    </xf>
    <xf numFmtId="0" fontId="81" fillId="0" borderId="0" xfId="0" applyFont="1" applyAlignment="1">
      <alignment horizontal="center" vertical="center" wrapText="1"/>
    </xf>
    <xf numFmtId="0" fontId="81" fillId="0" borderId="0" xfId="0" applyFont="1" applyAlignment="1">
      <alignment vertical="center" wrapText="1"/>
    </xf>
    <xf numFmtId="164" fontId="81" fillId="0" borderId="0" xfId="0" applyNumberFormat="1" applyFont="1" applyAlignment="1">
      <alignment horizontal="right" vertical="center" wrapText="1"/>
    </xf>
    <xf numFmtId="164" fontId="81" fillId="0" borderId="0" xfId="0" applyNumberFormat="1" applyFont="1" applyAlignment="1">
      <alignment horizontal="right"/>
    </xf>
    <xf numFmtId="164" fontId="81" fillId="3" borderId="2" xfId="2" applyNumberFormat="1" applyFont="1" applyFill="1" applyBorder="1" applyAlignment="1"/>
    <xf numFmtId="0" fontId="49" fillId="0" borderId="29" xfId="176" applyBorder="1"/>
    <xf numFmtId="0" fontId="49" fillId="0" borderId="31" xfId="176" applyBorder="1"/>
    <xf numFmtId="0" fontId="49" fillId="0" borderId="4" xfId="176" applyBorder="1"/>
    <xf numFmtId="0" fontId="65" fillId="0" borderId="4" xfId="176" applyFont="1" applyBorder="1"/>
    <xf numFmtId="0" fontId="49" fillId="0" borderId="32" xfId="176" applyBorder="1"/>
    <xf numFmtId="0" fontId="7" fillId="0" borderId="28" xfId="179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/>
    </xf>
    <xf numFmtId="0" fontId="15" fillId="0" borderId="0" xfId="238"/>
    <xf numFmtId="0" fontId="120" fillId="4" borderId="2" xfId="2" applyFont="1" applyFill="1" applyBorder="1" applyAlignment="1">
      <alignment horizontal="center" vertical="center"/>
    </xf>
    <xf numFmtId="0" fontId="120" fillId="4" borderId="2" xfId="2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center" vertical="center" wrapText="1"/>
    </xf>
    <xf numFmtId="1" fontId="11" fillId="4" borderId="2" xfId="0" applyNumberFormat="1" applyFont="1" applyFill="1" applyBorder="1" applyAlignment="1">
      <alignment horizontal="center" vertical="center" wrapText="1"/>
    </xf>
    <xf numFmtId="164" fontId="11" fillId="4" borderId="2" xfId="0" applyNumberFormat="1" applyFont="1" applyFill="1" applyBorder="1" applyAlignment="1">
      <alignment horizontal="right" wrapText="1"/>
    </xf>
    <xf numFmtId="0" fontId="121" fillId="0" borderId="2" xfId="176" applyFont="1" applyBorder="1"/>
    <xf numFmtId="0" fontId="120" fillId="4" borderId="2" xfId="238" applyFont="1" applyFill="1" applyBorder="1"/>
    <xf numFmtId="0" fontId="11" fillId="4" borderId="2" xfId="3" applyFont="1" applyFill="1" applyBorder="1" applyAlignment="1">
      <alignment horizontal="center" vertical="center" wrapText="1"/>
    </xf>
    <xf numFmtId="1" fontId="11" fillId="4" borderId="2" xfId="3" applyNumberFormat="1" applyFont="1" applyFill="1" applyBorder="1" applyAlignment="1">
      <alignment horizontal="center" vertical="center"/>
    </xf>
    <xf numFmtId="164" fontId="11" fillId="4" borderId="2" xfId="3" applyNumberFormat="1" applyFont="1" applyFill="1" applyBorder="1" applyAlignment="1">
      <alignment horizontal="right"/>
    </xf>
    <xf numFmtId="0" fontId="11" fillId="0" borderId="2" xfId="0" applyNumberFormat="1" applyFont="1" applyFill="1" applyBorder="1" applyAlignment="1">
      <alignment horizontal="center" vertical="center" wrapText="1"/>
    </xf>
    <xf numFmtId="1" fontId="11" fillId="56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right" vertical="center" wrapText="1"/>
    </xf>
    <xf numFmtId="0" fontId="11" fillId="0" borderId="6" xfId="0" applyNumberFormat="1" applyFont="1" applyBorder="1" applyAlignment="1">
      <alignment horizontal="left" vertical="center" wrapText="1"/>
    </xf>
    <xf numFmtId="4" fontId="12" fillId="0" borderId="7" xfId="0" applyNumberFormat="1" applyFont="1" applyFill="1" applyBorder="1" applyAlignment="1">
      <alignment horizontal="right" vertical="center"/>
    </xf>
    <xf numFmtId="164" fontId="120" fillId="4" borderId="2" xfId="2" applyNumberFormat="1" applyFont="1" applyFill="1" applyBorder="1" applyAlignment="1">
      <alignment horizontal="right" vertical="top"/>
    </xf>
    <xf numFmtId="0" fontId="11" fillId="4" borderId="2" xfId="238" applyFont="1" applyFill="1" applyBorder="1" applyAlignment="1">
      <alignment horizontal="left" wrapText="1"/>
    </xf>
    <xf numFmtId="0" fontId="11" fillId="4" borderId="2" xfId="238" applyFont="1" applyFill="1" applyBorder="1" applyAlignment="1">
      <alignment horizontal="center"/>
    </xf>
    <xf numFmtId="164" fontId="11" fillId="4" borderId="2" xfId="3" applyNumberFormat="1" applyFont="1" applyFill="1" applyBorder="1" applyAlignment="1">
      <alignment horizontal="right" vertical="top"/>
    </xf>
    <xf numFmtId="0" fontId="11" fillId="4" borderId="2" xfId="238" applyFont="1" applyFill="1" applyBorder="1" applyAlignment="1">
      <alignment horizontal="left"/>
    </xf>
    <xf numFmtId="0" fontId="11" fillId="4" borderId="2" xfId="3" applyFont="1" applyFill="1" applyBorder="1" applyAlignment="1">
      <alignment horizontal="center" vertical="center"/>
    </xf>
    <xf numFmtId="164" fontId="120" fillId="4" borderId="2" xfId="2" applyNumberFormat="1" applyFont="1" applyFill="1" applyBorder="1" applyAlignment="1"/>
    <xf numFmtId="164" fontId="122" fillId="4" borderId="2" xfId="2" applyNumberFormat="1" applyFont="1" applyFill="1" applyBorder="1" applyAlignment="1"/>
    <xf numFmtId="0" fontId="15" fillId="0" borderId="0" xfId="238" applyAlignment="1">
      <alignment horizontal="center"/>
    </xf>
    <xf numFmtId="0" fontId="125" fillId="0" borderId="28" xfId="176" applyFont="1" applyBorder="1"/>
    <xf numFmtId="0" fontId="125" fillId="0" borderId="28" xfId="176" applyFont="1" applyBorder="1" applyAlignment="1">
      <alignment vertical="center"/>
    </xf>
    <xf numFmtId="49" fontId="120" fillId="4" borderId="2" xfId="2" applyNumberFormat="1" applyFont="1" applyFill="1" applyBorder="1" applyAlignment="1">
      <alignment horizontal="center"/>
    </xf>
    <xf numFmtId="0" fontId="76" fillId="0" borderId="2" xfId="0" applyFont="1" applyBorder="1" applyAlignment="1">
      <alignment horizontal="center"/>
    </xf>
    <xf numFmtId="164" fontId="127" fillId="4" borderId="2" xfId="8" applyNumberFormat="1" applyFont="1" applyFill="1" applyBorder="1" applyAlignment="1">
      <alignment vertical="center" wrapText="1"/>
    </xf>
    <xf numFmtId="164" fontId="12" fillId="57" borderId="2" xfId="8" applyNumberFormat="1" applyFont="1" applyFill="1" applyBorder="1" applyAlignment="1">
      <alignment vertical="center" wrapText="1"/>
    </xf>
    <xf numFmtId="164" fontId="12" fillId="3" borderId="2" xfId="8" applyNumberFormat="1" applyFont="1" applyFill="1" applyBorder="1" applyAlignment="1">
      <alignment vertical="center" wrapText="1"/>
    </xf>
    <xf numFmtId="0" fontId="128" fillId="0" borderId="0" xfId="176" applyFont="1"/>
    <xf numFmtId="0" fontId="81" fillId="0" borderId="2" xfId="0" applyFont="1" applyBorder="1" applyAlignment="1">
      <alignment horizontal="right"/>
    </xf>
    <xf numFmtId="0" fontId="81" fillId="0" borderId="2" xfId="0" applyFont="1" applyBorder="1" applyAlignment="1"/>
    <xf numFmtId="0" fontId="76" fillId="0" borderId="2" xfId="0" applyFont="1" applyBorder="1" applyAlignment="1">
      <alignment horizontal="left" wrapText="1"/>
    </xf>
    <xf numFmtId="0" fontId="81" fillId="0" borderId="2" xfId="0" applyFont="1" applyBorder="1" applyAlignment="1">
      <alignment horizontal="left" wrapText="1"/>
    </xf>
    <xf numFmtId="0" fontId="112" fillId="0" borderId="0" xfId="234" applyFont="1" applyAlignment="1">
      <alignment wrapText="1"/>
    </xf>
    <xf numFmtId="0" fontId="81" fillId="0" borderId="2" xfId="0" applyFont="1" applyBorder="1" applyAlignment="1"/>
    <xf numFmtId="0" fontId="80" fillId="3" borderId="2" xfId="2" applyFont="1" applyFill="1" applyBorder="1" applyAlignment="1">
      <alignment horizontal="center"/>
    </xf>
    <xf numFmtId="0" fontId="80" fillId="3" borderId="2" xfId="179" applyFont="1" applyFill="1" applyBorder="1" applyAlignment="1">
      <alignment horizontal="center"/>
    </xf>
    <xf numFmtId="49" fontId="120" fillId="4" borderId="3" xfId="2" applyNumberFormat="1" applyFont="1" applyFill="1" applyBorder="1" applyAlignment="1">
      <alignment horizontal="center"/>
    </xf>
    <xf numFmtId="0" fontId="11" fillId="0" borderId="6" xfId="0" applyNumberFormat="1" applyFont="1" applyFill="1" applyBorder="1" applyAlignment="1">
      <alignment horizontal="center" vertical="center" wrapText="1"/>
    </xf>
    <xf numFmtId="1" fontId="11" fillId="56" borderId="6" xfId="0" applyNumberFormat="1" applyFont="1" applyFill="1" applyBorder="1" applyAlignment="1">
      <alignment horizontal="center" vertical="center" wrapText="1"/>
    </xf>
    <xf numFmtId="0" fontId="66" fillId="0" borderId="2" xfId="179" applyFont="1" applyBorder="1" applyAlignment="1">
      <alignment horizontal="center" vertical="top" wrapText="1"/>
    </xf>
    <xf numFmtId="0" fontId="130" fillId="0" borderId="30" xfId="176" applyFont="1" applyBorder="1" applyAlignment="1">
      <alignment horizontal="center"/>
    </xf>
    <xf numFmtId="164" fontId="81" fillId="0" borderId="2" xfId="179" applyNumberFormat="1" applyFont="1" applyBorder="1" applyAlignment="1">
      <alignment horizontal="right" vertical="top" wrapText="1"/>
    </xf>
    <xf numFmtId="164" fontId="131" fillId="0" borderId="2" xfId="176" applyNumberFormat="1" applyFont="1" applyBorder="1"/>
    <xf numFmtId="0" fontId="132" fillId="58" borderId="30" xfId="176" applyFont="1" applyFill="1" applyBorder="1"/>
    <xf numFmtId="0" fontId="81" fillId="0" borderId="28" xfId="179" applyFont="1" applyBorder="1" applyAlignment="1">
      <alignment horizontal="left" vertical="top" wrapText="1"/>
    </xf>
    <xf numFmtId="0" fontId="81" fillId="0" borderId="0" xfId="0" applyFont="1" applyBorder="1" applyAlignment="1">
      <alignment horizontal="left" vertical="top"/>
    </xf>
    <xf numFmtId="0" fontId="131" fillId="0" borderId="0" xfId="176" applyFont="1" applyBorder="1"/>
    <xf numFmtId="0" fontId="132" fillId="0" borderId="29" xfId="176" applyFont="1" applyBorder="1"/>
    <xf numFmtId="0" fontId="133" fillId="0" borderId="35" xfId="0" applyFont="1" applyBorder="1" applyAlignment="1">
      <alignment horizontal="right" vertical="center"/>
    </xf>
    <xf numFmtId="164" fontId="134" fillId="0" borderId="36" xfId="176" applyNumberFormat="1" applyFont="1" applyBorder="1" applyAlignment="1">
      <alignment vertical="center"/>
    </xf>
    <xf numFmtId="164" fontId="134" fillId="0" borderId="37" xfId="176" applyNumberFormat="1" applyFont="1" applyBorder="1" applyAlignment="1">
      <alignment vertical="center"/>
    </xf>
    <xf numFmtId="0" fontId="135" fillId="0" borderId="2" xfId="176" applyFont="1" applyBorder="1"/>
    <xf numFmtId="164" fontId="76" fillId="0" borderId="2" xfId="0" applyNumberFormat="1" applyFont="1" applyFill="1" applyBorder="1" applyAlignment="1">
      <alignment horizontal="right" vertical="center"/>
    </xf>
    <xf numFmtId="164" fontId="76" fillId="0" borderId="2" xfId="0" applyNumberFormat="1" applyFont="1" applyFill="1" applyBorder="1" applyAlignment="1">
      <alignment horizontal="right" vertical="center" wrapText="1"/>
    </xf>
    <xf numFmtId="0" fontId="13" fillId="4" borderId="2" xfId="8" applyFont="1" applyFill="1" applyBorder="1" applyAlignment="1">
      <alignment horizontal="center" vertical="center" wrapText="1"/>
    </xf>
    <xf numFmtId="0" fontId="80" fillId="3" borderId="2" xfId="179" applyFont="1" applyFill="1" applyBorder="1" applyAlignment="1"/>
    <xf numFmtId="0" fontId="80" fillId="3" borderId="1" xfId="179" applyFont="1" applyFill="1" applyBorder="1" applyAlignment="1"/>
    <xf numFmtId="0" fontId="80" fillId="3" borderId="2" xfId="2" applyFont="1" applyFill="1" applyBorder="1" applyAlignment="1">
      <alignment horizontal="center"/>
    </xf>
    <xf numFmtId="0" fontId="80" fillId="3" borderId="2" xfId="179" applyFont="1" applyFill="1" applyBorder="1" applyAlignment="1">
      <alignment horizontal="center"/>
    </xf>
    <xf numFmtId="0" fontId="78" fillId="3" borderId="2" xfId="2" applyFont="1" applyFill="1" applyBorder="1" applyAlignment="1">
      <alignment horizontal="center"/>
    </xf>
    <xf numFmtId="0" fontId="76" fillId="3" borderId="2" xfId="179" applyFont="1" applyFill="1" applyBorder="1" applyAlignment="1"/>
    <xf numFmtId="0" fontId="76" fillId="3" borderId="1" xfId="179" applyFont="1" applyFill="1" applyBorder="1" applyAlignment="1"/>
    <xf numFmtId="0" fontId="81" fillId="0" borderId="2" xfId="0" applyFont="1" applyBorder="1" applyAlignment="1">
      <alignment horizontal="right"/>
    </xf>
    <xf numFmtId="0" fontId="81" fillId="0" borderId="2" xfId="0" applyFont="1" applyBorder="1" applyAlignment="1"/>
    <xf numFmtId="0" fontId="132" fillId="59" borderId="30" xfId="176" applyFont="1" applyFill="1" applyBorder="1"/>
    <xf numFmtId="0" fontId="75" fillId="3" borderId="1" xfId="179" applyFont="1" applyFill="1" applyBorder="1" applyAlignment="1">
      <alignment horizontal="center"/>
    </xf>
    <xf numFmtId="4" fontId="76" fillId="0" borderId="2" xfId="0" applyNumberFormat="1" applyFont="1" applyFill="1" applyBorder="1" applyAlignment="1">
      <alignment horizontal="right" vertical="center"/>
    </xf>
    <xf numFmtId="4" fontId="76" fillId="0" borderId="2" xfId="0" applyNumberFormat="1" applyFont="1" applyFill="1" applyBorder="1" applyAlignment="1">
      <alignment horizontal="right" vertical="center" wrapText="1"/>
    </xf>
    <xf numFmtId="0" fontId="81" fillId="0" borderId="33" xfId="179" applyFont="1" applyBorder="1" applyAlignment="1">
      <alignment horizontal="left" vertical="top" wrapText="1"/>
    </xf>
    <xf numFmtId="0" fontId="81" fillId="0" borderId="2" xfId="0" applyFont="1" applyBorder="1" applyAlignment="1">
      <alignment horizontal="left" vertical="top"/>
    </xf>
    <xf numFmtId="0" fontId="135" fillId="0" borderId="2" xfId="176" applyFont="1" applyBorder="1" applyAlignment="1">
      <alignment wrapText="1"/>
    </xf>
    <xf numFmtId="0" fontId="136" fillId="0" borderId="2" xfId="0" applyFont="1" applyBorder="1" applyAlignment="1">
      <alignment wrapText="1"/>
    </xf>
    <xf numFmtId="0" fontId="80" fillId="0" borderId="28" xfId="0" applyFont="1" applyBorder="1" applyAlignment="1">
      <alignment wrapText="1"/>
    </xf>
    <xf numFmtId="0" fontId="80" fillId="0" borderId="0" xfId="0" applyFont="1" applyBorder="1" applyAlignment="1">
      <alignment wrapText="1"/>
    </xf>
    <xf numFmtId="0" fontId="80" fillId="0" borderId="29" xfId="0" applyFont="1" applyBorder="1" applyAlignment="1"/>
    <xf numFmtId="0" fontId="126" fillId="0" borderId="28" xfId="179" applyFont="1" applyBorder="1" applyAlignment="1">
      <alignment horizontal="center" vertical="top" wrapText="1"/>
    </xf>
    <xf numFmtId="0" fontId="81" fillId="0" borderId="0" xfId="0" applyFont="1" applyBorder="1" applyAlignment="1">
      <alignment horizontal="center" vertical="top"/>
    </xf>
    <xf numFmtId="0" fontId="81" fillId="0" borderId="0" xfId="0" applyFont="1" applyBorder="1" applyAlignment="1">
      <alignment horizontal="center"/>
    </xf>
    <xf numFmtId="0" fontId="0" fillId="0" borderId="29" xfId="0" applyBorder="1" applyAlignment="1"/>
    <xf numFmtId="0" fontId="117" fillId="0" borderId="28" xfId="179" applyFont="1" applyBorder="1" applyAlignment="1">
      <alignment horizontal="left" vertical="top" wrapText="1"/>
    </xf>
    <xf numFmtId="0" fontId="7" fillId="0" borderId="0" xfId="0" applyFont="1" applyBorder="1" applyAlignment="1"/>
    <xf numFmtId="0" fontId="7" fillId="0" borderId="28" xfId="0" applyFont="1" applyBorder="1" applyAlignment="1"/>
    <xf numFmtId="0" fontId="129" fillId="0" borderId="28" xfId="179" applyFont="1" applyBorder="1" applyAlignment="1">
      <alignment horizontal="center" vertical="center" wrapText="1"/>
    </xf>
    <xf numFmtId="0" fontId="111" fillId="0" borderId="0" xfId="0" applyFont="1" applyBorder="1" applyAlignment="1">
      <alignment horizontal="center"/>
    </xf>
    <xf numFmtId="0" fontId="124" fillId="0" borderId="28" xfId="179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123" fillId="0" borderId="25" xfId="176" applyFont="1" applyBorder="1" applyAlignment="1">
      <alignment horizontal="center"/>
    </xf>
    <xf numFmtId="0" fontId="82" fillId="0" borderId="26" xfId="0" applyFont="1" applyBorder="1" applyAlignment="1">
      <alignment horizontal="center"/>
    </xf>
    <xf numFmtId="0" fontId="0" fillId="0" borderId="27" xfId="0" applyBorder="1" applyAlignment="1"/>
    <xf numFmtId="0" fontId="81" fillId="0" borderId="34" xfId="179" applyFont="1" applyBorder="1" applyAlignment="1">
      <alignment horizontal="center" vertical="center" wrapText="1"/>
    </xf>
    <xf numFmtId="0" fontId="81" fillId="0" borderId="12" xfId="0" applyFont="1" applyBorder="1" applyAlignment="1">
      <alignment horizontal="center" vertical="center"/>
    </xf>
    <xf numFmtId="0" fontId="0" fillId="0" borderId="38" xfId="0" applyBorder="1" applyAlignment="1"/>
    <xf numFmtId="0" fontId="66" fillId="0" borderId="33" xfId="179" applyFont="1" applyBorder="1" applyAlignment="1">
      <alignment horizontal="center" vertical="top" wrapText="1"/>
    </xf>
    <xf numFmtId="0" fontId="66" fillId="0" borderId="2" xfId="0" applyFont="1" applyBorder="1" applyAlignment="1">
      <alignment horizontal="center" vertical="top"/>
    </xf>
    <xf numFmtId="0" fontId="0" fillId="0" borderId="28" xfId="179" applyFont="1" applyBorder="1" applyAlignment="1">
      <alignment horizontal="left" vertical="center" wrapText="1"/>
    </xf>
    <xf numFmtId="0" fontId="7" fillId="0" borderId="0" xfId="179" applyFont="1" applyBorder="1" applyAlignment="1">
      <alignment horizontal="left" vertical="center" wrapText="1"/>
    </xf>
    <xf numFmtId="0" fontId="0" fillId="0" borderId="0" xfId="0" applyBorder="1" applyAlignment="1"/>
    <xf numFmtId="0" fontId="129" fillId="0" borderId="28" xfId="0" applyFont="1" applyBorder="1" applyAlignment="1">
      <alignment horizontal="center" vertical="center" wrapText="1"/>
    </xf>
    <xf numFmtId="0" fontId="13" fillId="4" borderId="3" xfId="8" applyFont="1" applyFill="1" applyBorder="1" applyAlignment="1">
      <alignment horizontal="center" vertical="center" wrapText="1"/>
    </xf>
    <xf numFmtId="0" fontId="13" fillId="4" borderId="6" xfId="8" applyFont="1" applyFill="1" applyBorder="1" applyAlignment="1">
      <alignment horizontal="center" vertical="center" wrapText="1"/>
    </xf>
    <xf numFmtId="0" fontId="13" fillId="4" borderId="7" xfId="8" applyFont="1" applyFill="1" applyBorder="1" applyAlignment="1">
      <alignment horizontal="center" vertical="center" wrapText="1"/>
    </xf>
    <xf numFmtId="0" fontId="127" fillId="4" borderId="3" xfId="8" applyFont="1" applyFill="1" applyBorder="1" applyAlignment="1">
      <alignment horizontal="right" vertical="center" wrapText="1"/>
    </xf>
    <xf numFmtId="0" fontId="127" fillId="4" borderId="6" xfId="8" applyFont="1" applyFill="1" applyBorder="1" applyAlignment="1">
      <alignment horizontal="right" vertical="center" wrapText="1"/>
    </xf>
    <xf numFmtId="0" fontId="127" fillId="4" borderId="7" xfId="8" applyFont="1" applyFill="1" applyBorder="1" applyAlignment="1">
      <alignment horizontal="right" vertical="center" wrapText="1"/>
    </xf>
    <xf numFmtId="0" fontId="13" fillId="4" borderId="3" xfId="8" applyFont="1" applyFill="1" applyBorder="1" applyAlignment="1">
      <alignment horizontal="right" vertical="center" wrapText="1"/>
    </xf>
    <xf numFmtId="0" fontId="13" fillId="4" borderId="6" xfId="8" applyFont="1" applyFill="1" applyBorder="1" applyAlignment="1">
      <alignment horizontal="right" vertical="center" wrapText="1"/>
    </xf>
    <xf numFmtId="0" fontId="13" fillId="4" borderId="7" xfId="8" applyFont="1" applyFill="1" applyBorder="1" applyAlignment="1">
      <alignment horizontal="right" vertical="center" wrapText="1"/>
    </xf>
    <xf numFmtId="0" fontId="13" fillId="4" borderId="2" xfId="8" applyFont="1" applyFill="1" applyBorder="1" applyAlignment="1">
      <alignment horizontal="center" vertical="center" wrapText="1"/>
    </xf>
    <xf numFmtId="0" fontId="80" fillId="0" borderId="2" xfId="0" applyFont="1" applyBorder="1" applyAlignment="1"/>
    <xf numFmtId="0" fontId="118" fillId="57" borderId="2" xfId="0" applyNumberFormat="1" applyFont="1" applyFill="1" applyBorder="1" applyAlignment="1">
      <alignment horizontal="center" vertical="center" wrapText="1"/>
    </xf>
    <xf numFmtId="0" fontId="80" fillId="57" borderId="2" xfId="0" applyFont="1" applyFill="1" applyBorder="1" applyAlignment="1"/>
    <xf numFmtId="0" fontId="118" fillId="3" borderId="3" xfId="0" applyNumberFormat="1" applyFont="1" applyFill="1" applyBorder="1" applyAlignment="1">
      <alignment horizontal="center" vertical="center" wrapText="1"/>
    </xf>
    <xf numFmtId="0" fontId="118" fillId="3" borderId="6" xfId="0" applyNumberFormat="1" applyFont="1" applyFill="1" applyBorder="1" applyAlignment="1">
      <alignment horizontal="center" vertical="center" wrapText="1"/>
    </xf>
    <xf numFmtId="0" fontId="118" fillId="3" borderId="7" xfId="0" applyNumberFormat="1" applyFont="1" applyFill="1" applyBorder="1" applyAlignment="1">
      <alignment horizontal="center" vertical="center" wrapText="1"/>
    </xf>
    <xf numFmtId="0" fontId="114" fillId="3" borderId="2" xfId="2" applyFont="1" applyFill="1" applyBorder="1" applyAlignment="1">
      <alignment horizontal="right"/>
    </xf>
    <xf numFmtId="0" fontId="80" fillId="3" borderId="2" xfId="179" applyFont="1" applyFill="1" applyBorder="1" applyAlignment="1"/>
    <xf numFmtId="0" fontId="80" fillId="0" borderId="2" xfId="8" applyFont="1" applyFill="1" applyBorder="1" applyAlignment="1">
      <alignment horizontal="right" vertical="center"/>
    </xf>
    <xf numFmtId="0" fontId="80" fillId="0" borderId="2" xfId="179" applyFont="1" applyFill="1" applyBorder="1" applyAlignment="1">
      <alignment horizontal="right" vertical="center"/>
    </xf>
    <xf numFmtId="0" fontId="80" fillId="3" borderId="2" xfId="2" applyFont="1" applyFill="1" applyBorder="1" applyAlignment="1"/>
    <xf numFmtId="0" fontId="80" fillId="3" borderId="1" xfId="2" applyFont="1" applyFill="1" applyBorder="1" applyAlignment="1">
      <alignment horizontal="right"/>
    </xf>
    <xf numFmtId="0" fontId="80" fillId="3" borderId="1" xfId="179" applyFont="1" applyFill="1" applyBorder="1" applyAlignment="1"/>
    <xf numFmtId="0" fontId="80" fillId="3" borderId="2" xfId="2" applyFont="1" applyFill="1" applyBorder="1" applyAlignment="1">
      <alignment horizontal="center"/>
    </xf>
    <xf numFmtId="0" fontId="80" fillId="3" borderId="2" xfId="179" applyFont="1" applyFill="1" applyBorder="1" applyAlignment="1">
      <alignment horizontal="center"/>
    </xf>
    <xf numFmtId="0" fontId="80" fillId="3" borderId="3" xfId="2" applyFont="1" applyFill="1" applyBorder="1" applyAlignment="1">
      <alignment horizontal="center"/>
    </xf>
    <xf numFmtId="0" fontId="80" fillId="3" borderId="6" xfId="2" applyFont="1" applyFill="1" applyBorder="1" applyAlignment="1">
      <alignment horizontal="center"/>
    </xf>
    <xf numFmtId="0" fontId="80" fillId="3" borderId="6" xfId="179" applyFont="1" applyFill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78" fillId="3" borderId="2" xfId="2" applyFont="1" applyFill="1" applyBorder="1" applyAlignment="1">
      <alignment horizontal="center"/>
    </xf>
    <xf numFmtId="0" fontId="76" fillId="3" borderId="2" xfId="179" applyFont="1" applyFill="1" applyBorder="1" applyAlignment="1">
      <alignment horizontal="center"/>
    </xf>
    <xf numFmtId="0" fontId="78" fillId="3" borderId="2" xfId="2" applyFont="1" applyFill="1" applyBorder="1" applyAlignment="1">
      <alignment horizontal="right"/>
    </xf>
    <xf numFmtId="0" fontId="76" fillId="3" borderId="2" xfId="179" applyFont="1" applyFill="1" applyBorder="1" applyAlignment="1"/>
    <xf numFmtId="0" fontId="7" fillId="0" borderId="2" xfId="8" applyFont="1" applyFill="1" applyBorder="1" applyAlignment="1">
      <alignment horizontal="right" vertical="center"/>
    </xf>
    <xf numFmtId="0" fontId="7" fillId="0" borderId="2" xfId="179" applyFont="1" applyFill="1" applyBorder="1" applyAlignment="1">
      <alignment horizontal="right" vertical="center"/>
    </xf>
    <xf numFmtId="0" fontId="76" fillId="0" borderId="2" xfId="0" applyFont="1" applyBorder="1" applyAlignment="1"/>
    <xf numFmtId="0" fontId="78" fillId="3" borderId="1" xfId="2" applyFont="1" applyFill="1" applyBorder="1" applyAlignment="1">
      <alignment horizontal="right"/>
    </xf>
    <xf numFmtId="0" fontId="76" fillId="3" borderId="1" xfId="179" applyFont="1" applyFill="1" applyBorder="1" applyAlignment="1"/>
    <xf numFmtId="0" fontId="110" fillId="0" borderId="2" xfId="0" applyFont="1" applyFill="1" applyBorder="1" applyAlignment="1">
      <alignment horizontal="right" vertical="center" wrapText="1"/>
    </xf>
    <xf numFmtId="0" fontId="81" fillId="0" borderId="2" xfId="0" applyFont="1" applyBorder="1" applyAlignment="1">
      <alignment horizontal="right"/>
    </xf>
    <xf numFmtId="0" fontId="113" fillId="0" borderId="2" xfId="0" applyFont="1" applyBorder="1" applyAlignment="1">
      <alignment horizontal="right" vertical="center"/>
    </xf>
    <xf numFmtId="0" fontId="113" fillId="0" borderId="2" xfId="0" applyFont="1" applyBorder="1" applyAlignment="1">
      <alignment horizontal="right"/>
    </xf>
    <xf numFmtId="0" fontId="81" fillId="0" borderId="2" xfId="0" applyFont="1" applyBorder="1" applyAlignment="1"/>
    <xf numFmtId="0" fontId="110" fillId="0" borderId="2" xfId="0" applyFont="1" applyFill="1" applyBorder="1" applyAlignment="1">
      <alignment horizontal="center" vertical="center" wrapText="1"/>
    </xf>
    <xf numFmtId="0" fontId="110" fillId="0" borderId="2" xfId="0" applyFont="1" applyBorder="1" applyAlignment="1">
      <alignment horizontal="right"/>
    </xf>
    <xf numFmtId="0" fontId="77" fillId="0" borderId="2" xfId="0" applyFont="1" applyBorder="1" applyAlignment="1">
      <alignment horizontal="right" vertical="center"/>
    </xf>
    <xf numFmtId="0" fontId="77" fillId="0" borderId="2" xfId="0" applyFont="1" applyBorder="1" applyAlignment="1">
      <alignment horizontal="right"/>
    </xf>
    <xf numFmtId="0" fontId="0" fillId="0" borderId="2" xfId="0" applyFont="1" applyBorder="1" applyAlignment="1"/>
    <xf numFmtId="0" fontId="18" fillId="32" borderId="2" xfId="234" applyFont="1" applyFill="1" applyBorder="1" applyAlignment="1">
      <alignment horizontal="center" wrapText="1"/>
    </xf>
    <xf numFmtId="0" fontId="0" fillId="0" borderId="2" xfId="0" applyFont="1" applyBorder="1" applyAlignment="1">
      <alignment horizontal="center" wrapText="1"/>
    </xf>
    <xf numFmtId="0" fontId="0" fillId="0" borderId="2" xfId="0" applyFont="1" applyBorder="1" applyAlignment="1">
      <alignment horizontal="right" vertical="center"/>
    </xf>
    <xf numFmtId="0" fontId="0" fillId="0" borderId="2" xfId="0" applyFont="1" applyBorder="1" applyAlignment="1">
      <alignment horizontal="right"/>
    </xf>
    <xf numFmtId="0" fontId="122" fillId="4" borderId="2" xfId="2" applyFont="1" applyFill="1" applyBorder="1" applyAlignment="1">
      <alignment horizontal="right"/>
    </xf>
    <xf numFmtId="0" fontId="119" fillId="4" borderId="2" xfId="238" applyFont="1" applyFill="1" applyBorder="1" applyAlignment="1"/>
    <xf numFmtId="0" fontId="11" fillId="0" borderId="2" xfId="0" applyFont="1" applyBorder="1" applyAlignment="1"/>
    <xf numFmtId="0" fontId="120" fillId="4" borderId="2" xfId="2" applyFont="1" applyFill="1" applyBorder="1" applyAlignment="1"/>
    <xf numFmtId="0" fontId="11" fillId="4" borderId="2" xfId="238" applyFont="1" applyFill="1" applyBorder="1" applyAlignment="1"/>
    <xf numFmtId="164" fontId="119" fillId="4" borderId="3" xfId="3" applyNumberFormat="1" applyFont="1" applyFill="1" applyBorder="1" applyAlignment="1">
      <alignment horizontal="right" vertical="top"/>
    </xf>
    <xf numFmtId="0" fontId="66" fillId="0" borderId="6" xfId="0" applyFont="1" applyBorder="1" applyAlignment="1"/>
    <xf numFmtId="0" fontId="66" fillId="0" borderId="7" xfId="0" applyFont="1" applyBorder="1" applyAlignment="1"/>
    <xf numFmtId="0" fontId="120" fillId="4" borderId="3" xfId="2" applyFont="1" applyFill="1" applyBorder="1" applyAlignment="1">
      <alignment horizontal="center"/>
    </xf>
    <xf numFmtId="0" fontId="11" fillId="4" borderId="6" xfId="238" applyFont="1" applyFill="1" applyBorder="1" applyAlignment="1">
      <alignment horizontal="center"/>
    </xf>
    <xf numFmtId="0" fontId="15" fillId="0" borderId="6" xfId="238" applyBorder="1" applyAlignment="1">
      <alignment horizontal="center"/>
    </xf>
    <xf numFmtId="0" fontId="15" fillId="0" borderId="7" xfId="238" applyBorder="1" applyAlignment="1">
      <alignment horizontal="center"/>
    </xf>
    <xf numFmtId="0" fontId="122" fillId="4" borderId="3" xfId="2" applyFont="1" applyFill="1" applyBorder="1" applyAlignment="1">
      <alignment horizontal="right"/>
    </xf>
    <xf numFmtId="0" fontId="122" fillId="4" borderId="6" xfId="2" applyFont="1" applyFill="1" applyBorder="1" applyAlignment="1">
      <alignment horizontal="right"/>
    </xf>
    <xf numFmtId="0" fontId="66" fillId="0" borderId="2" xfId="0" applyFont="1" applyBorder="1" applyAlignment="1"/>
    <xf numFmtId="0" fontId="138" fillId="0" borderId="2" xfId="176" applyFont="1" applyBorder="1" applyAlignment="1">
      <alignment wrapText="1"/>
    </xf>
  </cellXfs>
  <cellStyles count="350">
    <cellStyle name="$" xfId="9"/>
    <cellStyle name="$m" xfId="10"/>
    <cellStyle name="$q" xfId="11"/>
    <cellStyle name="$q*" xfId="12"/>
    <cellStyle name="$qA" xfId="13"/>
    <cellStyle name="$qRange" xfId="14"/>
    <cellStyle name="$sign" xfId="15"/>
    <cellStyle name="_20061120_Kapsch_CHU_Głogów_Mitex_słabe_prądy_wysłane" xfId="241"/>
    <cellStyle name="_20070301 Wycena LAN - Jutrzenka" xfId="242"/>
    <cellStyle name="_20070417_Kapsch_Kalkulacja_Equator - roboczy 25.09.2007" xfId="243"/>
    <cellStyle name="_BACKLOG DIRECT BY NEW CO - 06 09" xfId="16"/>
    <cellStyle name="_EMEA Template - Source File" xfId="17"/>
    <cellStyle name="_EMEA Template - Source File Q1" xfId="18"/>
    <cellStyle name="_EMEA Template - Source File Q1 2007.MAR20" xfId="19"/>
    <cellStyle name="_EMEA Template - Source File Q1 2007.MAR25" xfId="20"/>
    <cellStyle name="_EMEA Template - Source File Q1(P3) 2006.MAR21" xfId="21"/>
    <cellStyle name="_EMEA Template - Source File Q2 2006.JUN28" xfId="22"/>
    <cellStyle name="_EMEA Template - Source File Q2 2007.11JUNE" xfId="23"/>
    <cellStyle name="_EMEA Template - Source File Q2 2007.14May" xfId="24"/>
    <cellStyle name="_FY_Analisys_III" xfId="25"/>
    <cellStyle name="_Maint Billed" xfId="26"/>
    <cellStyle name="_POS Detail" xfId="27"/>
    <cellStyle name="_PS Pipeline and Backlog" xfId="28"/>
    <cellStyle name="_Q1 2004 POS Tracker" xfId="29"/>
    <cellStyle name="_Q1 SAP Revneue Report 15 FEB" xfId="30"/>
    <cellStyle name="_Q1 SAP Revneue Report 31JAN" xfId="31"/>
    <cellStyle name="_Q2 2004 POS Tracker" xfId="32"/>
    <cellStyle name="_Q2 Service Billings" xfId="33"/>
    <cellStyle name="_Revenue Report for Commission Calc jan 04" xfId="34"/>
    <cellStyle name="_SAP Data" xfId="35"/>
    <cellStyle name="_SO Spare Detail" xfId="36"/>
    <cellStyle name="20% - Accent1" xfId="37"/>
    <cellStyle name="20% - Accent2" xfId="38"/>
    <cellStyle name="20% - Accent3" xfId="39"/>
    <cellStyle name="20% - Accent4" xfId="40"/>
    <cellStyle name="20% - Accent5" xfId="41"/>
    <cellStyle name="20% - Accent6" xfId="42"/>
    <cellStyle name="20% - akcent 1 2" xfId="290"/>
    <cellStyle name="20% - akcent 2 2" xfId="291"/>
    <cellStyle name="20% - akcent 3 2" xfId="292"/>
    <cellStyle name="20% - akcent 4 2" xfId="293"/>
    <cellStyle name="20% - akcent 5 2" xfId="294"/>
    <cellStyle name="20% - akcent 6 2" xfId="295"/>
    <cellStyle name="40% - Accent1" xfId="43"/>
    <cellStyle name="40% - Accent2" xfId="44"/>
    <cellStyle name="40% - Accent3" xfId="45"/>
    <cellStyle name="40% - Accent4" xfId="46"/>
    <cellStyle name="40% - Accent5" xfId="47"/>
    <cellStyle name="40% - Accent6" xfId="48"/>
    <cellStyle name="40% - akcent 1 2" xfId="296"/>
    <cellStyle name="40% - akcent 2 2" xfId="297"/>
    <cellStyle name="40% - akcent 3 2" xfId="298"/>
    <cellStyle name="40% - akcent 4 2" xfId="299"/>
    <cellStyle name="40% - akcent 5 2" xfId="300"/>
    <cellStyle name="40% - akcent 6 2" xfId="244"/>
    <cellStyle name="40% - akcent 6 2 2" xfId="301"/>
    <cellStyle name="60% - Accent1" xfId="49"/>
    <cellStyle name="60% - Accent2" xfId="50"/>
    <cellStyle name="60% - Accent3" xfId="51"/>
    <cellStyle name="60% - Accent4" xfId="52"/>
    <cellStyle name="60% - Accent5" xfId="53"/>
    <cellStyle name="60% - Accent6" xfId="54"/>
    <cellStyle name="60% - akcent 1 2" xfId="302"/>
    <cellStyle name="60% - akcent 2 2" xfId="303"/>
    <cellStyle name="60% - akcent 3 2" xfId="304"/>
    <cellStyle name="60% - akcent 4 2" xfId="305"/>
    <cellStyle name="60% - akcent 5 2" xfId="306"/>
    <cellStyle name="60% - akcent 6 2" xfId="307"/>
    <cellStyle name="A4 Small 210 x 297 mm" xfId="245"/>
    <cellStyle name="Accent1" xfId="55"/>
    <cellStyle name="Accent2" xfId="56"/>
    <cellStyle name="Accent3" xfId="57"/>
    <cellStyle name="Accent4" xfId="58"/>
    <cellStyle name="Accent5" xfId="59"/>
    <cellStyle name="Accent6" xfId="60"/>
    <cellStyle name="Akcent 1 2" xfId="308"/>
    <cellStyle name="Akcent 2 2" xfId="309"/>
    <cellStyle name="Akcent 3 2" xfId="310"/>
    <cellStyle name="Akcent 4 2" xfId="246"/>
    <cellStyle name="Akcent 4 2 2" xfId="311"/>
    <cellStyle name="Akcent 5 2" xfId="312"/>
    <cellStyle name="Akcent 6 2" xfId="313"/>
    <cellStyle name="Bad" xfId="61"/>
    <cellStyle name="Bold12" xfId="62"/>
    <cellStyle name="BoldItal12" xfId="63"/>
    <cellStyle name="Border" xfId="64"/>
    <cellStyle name="Calc Currency (0)" xfId="65"/>
    <cellStyle name="Calc Currency (2)" xfId="66"/>
    <cellStyle name="Calc Percent (0)" xfId="67"/>
    <cellStyle name="Calc Percent (1)" xfId="68"/>
    <cellStyle name="Calc Percent (2)" xfId="69"/>
    <cellStyle name="Calc Units (0)" xfId="70"/>
    <cellStyle name="Calc Units (1)" xfId="71"/>
    <cellStyle name="Calc Units (2)" xfId="72"/>
    <cellStyle name="Calculation" xfId="73"/>
    <cellStyle name="Ceny" xfId="247"/>
    <cellStyle name="Check Cell" xfId="74"/>
    <cellStyle name="Colhead_left" xfId="75"/>
    <cellStyle name="ColLevel_2" xfId="235"/>
    <cellStyle name="columns" xfId="76"/>
    <cellStyle name="comma (0)" xfId="77"/>
    <cellStyle name="Comma [00]" xfId="78"/>
    <cellStyle name="Comma 2" xfId="79"/>
    <cellStyle name="Comma 2 2" xfId="270"/>
    <cellStyle name="Comma 3" xfId="80"/>
    <cellStyle name="Comma 4" xfId="81"/>
    <cellStyle name="Comma 5" xfId="82"/>
    <cellStyle name="Comma_SPRF" xfId="272"/>
    <cellStyle name="Comma0" xfId="83"/>
    <cellStyle name="curr" xfId="84"/>
    <cellStyle name="Currency [00]" xfId="85"/>
    <cellStyle name="Currency 2" xfId="86"/>
    <cellStyle name="Currency 3" xfId="87"/>
    <cellStyle name="Currency0" xfId="88"/>
    <cellStyle name="d_yield" xfId="89"/>
    <cellStyle name="Dane wejściowe 2" xfId="314"/>
    <cellStyle name="Dane wyjściowe 2" xfId="315"/>
    <cellStyle name="Date" xfId="90"/>
    <cellStyle name="Date Short" xfId="91"/>
    <cellStyle name="Dobre 2" xfId="316"/>
    <cellStyle name="Dziesiętny 2" xfId="248"/>
    <cellStyle name="Dziesiętny 2 2" xfId="287"/>
    <cellStyle name="Enter Currency (0)" xfId="92"/>
    <cellStyle name="Enter Currency (2)" xfId="93"/>
    <cellStyle name="Enter Units (0)" xfId="94"/>
    <cellStyle name="Enter Units (1)" xfId="95"/>
    <cellStyle name="Enter Units (2)" xfId="96"/>
    <cellStyle name="eps" xfId="97"/>
    <cellStyle name="eps$" xfId="98"/>
    <cellStyle name="eps$A" xfId="99"/>
    <cellStyle name="eps$E" xfId="100"/>
    <cellStyle name="eps_Akamai_Model_Master012301" xfId="101"/>
    <cellStyle name="epsA" xfId="102"/>
    <cellStyle name="epsE" xfId="103"/>
    <cellStyle name="Euro" xfId="249"/>
    <cellStyle name="Euro 2" xfId="250"/>
    <cellStyle name="Excel Built-in Currency" xfId="349"/>
    <cellStyle name="Excel Built-in Normal" xfId="266"/>
    <cellStyle name="Explanatory Text" xfId="104"/>
    <cellStyle name="Fixed" xfId="105"/>
    <cellStyle name="Footnote" xfId="106"/>
    <cellStyle name="Format Number Column" xfId="107"/>
    <cellStyle name="fy_eps$" xfId="108"/>
    <cellStyle name="g_rate" xfId="109"/>
    <cellStyle name="g_rate_Akamai_Model_Master012301" xfId="110"/>
    <cellStyle name="g_rate_Akamai_Model_Master021601" xfId="111"/>
    <cellStyle name="g_rate_AOL_Model_Master" xfId="112"/>
    <cellStyle name="g_rate_EarningsModel" xfId="113"/>
    <cellStyle name="g_rate_Mapping Points" xfId="114"/>
    <cellStyle name="g_rate_MSFT_Model_fromReaderman_withMyComments" xfId="115"/>
    <cellStyle name="g_rate_MSFT_Model_Master012201" xfId="116"/>
    <cellStyle name="g_rate_New RHATModel 022101" xfId="117"/>
    <cellStyle name="g_rate_pc_dashboard_typed" xfId="118"/>
    <cellStyle name="Grey" xfId="119"/>
    <cellStyle name="Header1" xfId="120"/>
    <cellStyle name="Header2" xfId="121"/>
    <cellStyle name="Heading 1" xfId="122"/>
    <cellStyle name="Heading 2" xfId="123"/>
    <cellStyle name="Heading 3" xfId="124"/>
    <cellStyle name="Heading 4" xfId="125"/>
    <cellStyle name="Hiperłącze 2" xfId="273"/>
    <cellStyle name="Hiperłącze 2 2" xfId="317"/>
    <cellStyle name="Input [yellow]" xfId="126"/>
    <cellStyle name="Komórka połączona 2" xfId="318"/>
    <cellStyle name="Komórka zaznaczona 2" xfId="319"/>
    <cellStyle name="KP_Normal" xfId="127"/>
    <cellStyle name="L.p." xfId="251"/>
    <cellStyle name="Link Currency (0)" xfId="128"/>
    <cellStyle name="Link Currency (2)" xfId="129"/>
    <cellStyle name="Link Units (0)" xfId="130"/>
    <cellStyle name="Link Units (1)" xfId="131"/>
    <cellStyle name="Link Units (2)" xfId="132"/>
    <cellStyle name="m" xfId="133"/>
    <cellStyle name="m$" xfId="134"/>
    <cellStyle name="m_Akamai_Model_Master012301" xfId="135"/>
    <cellStyle name="m_Akamai_Model_Master021601" xfId="136"/>
    <cellStyle name="m_AOL_Model_Master" xfId="137"/>
    <cellStyle name="m_EarningsModel" xfId="138"/>
    <cellStyle name="m_Mapping Points" xfId="139"/>
    <cellStyle name="m_MSFT_Model_fromReaderman_withMyComments" xfId="140"/>
    <cellStyle name="m_MSFT_Model_Master012201" xfId="141"/>
    <cellStyle name="m_New RHATModel 022101" xfId="142"/>
    <cellStyle name="m_pc_dashboard_typed" xfId="143"/>
    <cellStyle name="mm" xfId="144"/>
    <cellStyle name="Nagłówek 1 1" xfId="274"/>
    <cellStyle name="Nagłówek 2 2" xfId="320"/>
    <cellStyle name="Nagłówek 3 2" xfId="321"/>
    <cellStyle name="Nagłówek 4 2" xfId="322"/>
    <cellStyle name="negativ" xfId="145"/>
    <cellStyle name="Neutral" xfId="146"/>
    <cellStyle name="Neutralne 2" xfId="323"/>
    <cellStyle name="nodollars" xfId="147"/>
    <cellStyle name="Normal - Style1" xfId="148"/>
    <cellStyle name="Normal 10" xfId="149"/>
    <cellStyle name="Normal 11" xfId="150"/>
    <cellStyle name="Normal 12" xfId="151"/>
    <cellStyle name="Normal 13" xfId="152"/>
    <cellStyle name="Normal 14" xfId="153"/>
    <cellStyle name="Normal 15" xfId="154"/>
    <cellStyle name="Normal 16" xfId="155"/>
    <cellStyle name="Normal 17" xfId="156"/>
    <cellStyle name="Normal 18" xfId="157"/>
    <cellStyle name="Normal 19" xfId="158"/>
    <cellStyle name="Normal 2" xfId="159"/>
    <cellStyle name="Normal 2 2" xfId="160"/>
    <cellStyle name="Normal 2 3" xfId="161"/>
    <cellStyle name="Normal 2 4" xfId="269"/>
    <cellStyle name="Normal 20" xfId="162"/>
    <cellStyle name="Normal 21" xfId="163"/>
    <cellStyle name="Normal 3" xfId="164"/>
    <cellStyle name="Normal 3 2" xfId="165"/>
    <cellStyle name="Normal 3 2 2" xfId="275"/>
    <cellStyle name="Normal 3 3" xfId="166"/>
    <cellStyle name="Normal 3 4" xfId="167"/>
    <cellStyle name="Normal 3 5" xfId="168"/>
    <cellStyle name="Normal 3 6" xfId="289"/>
    <cellStyle name="Normal 4" xfId="169"/>
    <cellStyle name="Normal 5" xfId="170"/>
    <cellStyle name="Normal 6" xfId="171"/>
    <cellStyle name="Normal 7" xfId="172"/>
    <cellStyle name="Normal 8" xfId="173"/>
    <cellStyle name="Normal 9" xfId="174"/>
    <cellStyle name="Normal_All Dome Kit comps" xfId="231"/>
    <cellStyle name="normální_List1" xfId="175"/>
    <cellStyle name="Normalny" xfId="0" builtinId="0"/>
    <cellStyle name="Normalny 10" xfId="232"/>
    <cellStyle name="Normalny 10 2" xfId="252"/>
    <cellStyle name="Normalny 11" xfId="265"/>
    <cellStyle name="Normalny 11 2" xfId="343"/>
    <cellStyle name="Normalny 11 3" xfId="348"/>
    <cellStyle name="Normalny 12" xfId="285"/>
    <cellStyle name="Normalny 13" xfId="286"/>
    <cellStyle name="Normalny 14" xfId="344"/>
    <cellStyle name="Normalny 15" xfId="281"/>
    <cellStyle name="Normalny 16" xfId="283"/>
    <cellStyle name="Normalny 16 2" xfId="324"/>
    <cellStyle name="Normalny 17" xfId="282"/>
    <cellStyle name="Normalny 17 2" xfId="325"/>
    <cellStyle name="Normalny 18" xfId="326"/>
    <cellStyle name="Normalny 19" xfId="284"/>
    <cellStyle name="Normalny 2" xfId="176"/>
    <cellStyle name="Normalny 2 2" xfId="177"/>
    <cellStyle name="Normalny 2 2 2" xfId="178"/>
    <cellStyle name="Normalny 2 2 2 2" xfId="238"/>
    <cellStyle name="Normalny 2 2 3" xfId="327"/>
    <cellStyle name="Normalny 2 3" xfId="179"/>
    <cellStyle name="Normalny 2 3 2" xfId="237"/>
    <cellStyle name="Normalny 2 3 2 2" xfId="253"/>
    <cellStyle name="Normalny 2 3 2 3" xfId="347"/>
    <cellStyle name="Normalny 2 3 3" xfId="346"/>
    <cellStyle name="Normalny 2 4" xfId="254"/>
    <cellStyle name="Normalny 3" xfId="5"/>
    <cellStyle name="Normalny 3 2" xfId="180"/>
    <cellStyle name="Normalny 3 2 2" xfId="330"/>
    <cellStyle name="Normalny 3 2 3" xfId="329"/>
    <cellStyle name="Normalny 3 3" xfId="2"/>
    <cellStyle name="Normalny 3 3 2" xfId="328"/>
    <cellStyle name="Normalny 3 3 3" xfId="345"/>
    <cellStyle name="Normalny 3 4" xfId="288"/>
    <cellStyle name="Normalny 4" xfId="1"/>
    <cellStyle name="Normalny 4 2" xfId="255"/>
    <cellStyle name="Normalny 4 3" xfId="271"/>
    <cellStyle name="Normalny 44" xfId="256"/>
    <cellStyle name="Normalny 5" xfId="7"/>
    <cellStyle name="Normalny 5 2" xfId="257"/>
    <cellStyle name="Normalny 5 3" xfId="258"/>
    <cellStyle name="Normalny 6" xfId="4"/>
    <cellStyle name="Normalny 6 2" xfId="331"/>
    <cellStyle name="Normalny 7" xfId="181"/>
    <cellStyle name="Normalny 7 2" xfId="233"/>
    <cellStyle name="Normalny 7 3" xfId="259"/>
    <cellStyle name="Normalny 8" xfId="6"/>
    <cellStyle name="Normalny 9" xfId="234"/>
    <cellStyle name="Normalny 9 2" xfId="240"/>
    <cellStyle name="Normalny 9 3" xfId="332"/>
    <cellStyle name="Normalny_Lepton-NSA" xfId="8"/>
    <cellStyle name="Normalny_Silesia-SSWiN+KD 2" xfId="3"/>
    <cellStyle name="Normalny_Skyline-Aquila DSO" xfId="239"/>
    <cellStyle name="Note" xfId="182"/>
    <cellStyle name="Nowość" xfId="260"/>
    <cellStyle name="Numer katalog" xfId="261"/>
    <cellStyle name="Obliczenia 2" xfId="333"/>
    <cellStyle name="Output" xfId="334"/>
    <cellStyle name="over" xfId="183"/>
    <cellStyle name="Palatino" xfId="184"/>
    <cellStyle name="pe" xfId="185"/>
    <cellStyle name="PEG" xfId="186"/>
    <cellStyle name="percent (0)" xfId="187"/>
    <cellStyle name="Percent [0]" xfId="188"/>
    <cellStyle name="Percent [00]" xfId="189"/>
    <cellStyle name="Percent [2]" xfId="190"/>
    <cellStyle name="Percent 2" xfId="191"/>
    <cellStyle name="Percent 3" xfId="192"/>
    <cellStyle name="Podtytul" xfId="262"/>
    <cellStyle name="posit" xfId="193"/>
    <cellStyle name="PrePop Currency (0)" xfId="194"/>
    <cellStyle name="PrePop Currency (2)" xfId="195"/>
    <cellStyle name="PrePop Units (0)" xfId="196"/>
    <cellStyle name="PrePop Units (1)" xfId="197"/>
    <cellStyle name="PrePop Units (2)" xfId="198"/>
    <cellStyle name="price" xfId="199"/>
    <cellStyle name="Procentowy 2" xfId="200"/>
    <cellStyle name="Procentowy 2 2" xfId="201"/>
    <cellStyle name="Procentowy 2 3" xfId="267"/>
    <cellStyle name="Procentowy 2 4" xfId="335"/>
    <cellStyle name="Procentowy 3" xfId="202"/>
    <cellStyle name="q" xfId="203"/>
    <cellStyle name="QEPS-h" xfId="204"/>
    <cellStyle name="QEPS-H1" xfId="205"/>
    <cellStyle name="qRange" xfId="206"/>
    <cellStyle name="range" xfId="207"/>
    <cellStyle name="Right" xfId="208"/>
    <cellStyle name="SingleTopDoubleBott" xfId="209"/>
    <cellStyle name="Standaard_Blad1" xfId="263"/>
    <cellStyle name="Standard_EV2001 Euro02" xfId="336"/>
    <cellStyle name="Styl 1" xfId="210"/>
    <cellStyle name="Style 1" xfId="211"/>
    <cellStyle name="Style 1 2" xfId="212"/>
    <cellStyle name="Style 1 3" xfId="277"/>
    <cellStyle name="Style 1 4" xfId="276"/>
    <cellStyle name="Subhead" xfId="213"/>
    <cellStyle name="Subtotal_left" xfId="214"/>
    <cellStyle name="Suma 2" xfId="337"/>
    <cellStyle name="tcn" xfId="215"/>
    <cellStyle name="Tekst objaśnienia 2" xfId="338"/>
    <cellStyle name="Tekst ostrzeżenia 2" xfId="339"/>
    <cellStyle name="Text Indent A" xfId="216"/>
    <cellStyle name="Text Indent B" xfId="217"/>
    <cellStyle name="Text Indent C" xfId="218"/>
    <cellStyle name="þ_x001d_ðÇ%Uý—&amp;Hý_x000b__x0008_û_x0003_Ï_x0004__x0007__x0001__x0001_" xfId="219"/>
    <cellStyle name="Title" xfId="220"/>
    <cellStyle name="title1" xfId="221"/>
    <cellStyle name="title2" xfId="222"/>
    <cellStyle name="tn" xfId="223"/>
    <cellStyle name="Tytul" xfId="264"/>
    <cellStyle name="Tytuł 2" xfId="340"/>
    <cellStyle name="Underline" xfId="224"/>
    <cellStyle name="UnderlineDouble" xfId="225"/>
    <cellStyle name="Uwaga 2" xfId="341"/>
    <cellStyle name="Walutowy 2" xfId="226"/>
    <cellStyle name="Walutowy 2 2" xfId="227"/>
    <cellStyle name="Walutowy 2 3" xfId="236"/>
    <cellStyle name="Walutowy 2 4" xfId="268"/>
    <cellStyle name="Walutowy 3" xfId="228"/>
    <cellStyle name="Walutowy 4" xfId="229"/>
    <cellStyle name="Walutowy 5" xfId="279"/>
    <cellStyle name="Walutowy 6" xfId="280"/>
    <cellStyle name="Złe 2" xfId="342"/>
    <cellStyle name="표준_Camera List_Feb_2005_rev1" xfId="278"/>
    <cellStyle name="標準_連結印刷Final" xfId="2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114301</xdr:colOff>
      <xdr:row>8</xdr:row>
      <xdr:rowOff>28575</xdr:rowOff>
    </xdr:from>
    <xdr:to>
      <xdr:col>0</xdr:col>
      <xdr:colOff>752475</xdr:colOff>
      <xdr:row>8</xdr:row>
      <xdr:rowOff>652672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4301" y="1924050"/>
          <a:ext cx="638174" cy="624097"/>
        </a:xfrm>
        <a:prstGeom prst="rect">
          <a:avLst/>
        </a:prstGeom>
      </xdr:spPr>
    </xdr:pic>
    <xdr:clientData/>
  </xdr:twoCellAnchor>
  <xdr:twoCellAnchor editAs="oneCell">
    <xdr:from>
      <xdr:col>0</xdr:col>
      <xdr:colOff>66674</xdr:colOff>
      <xdr:row>9</xdr:row>
      <xdr:rowOff>47625</xdr:rowOff>
    </xdr:from>
    <xdr:to>
      <xdr:col>5</xdr:col>
      <xdr:colOff>971549</xdr:colOff>
      <xdr:row>10</xdr:row>
      <xdr:rowOff>1217543</xdr:rowOff>
    </xdr:to>
    <xdr:pic>
      <xdr:nvPicPr>
        <xdr:cNvPr id="6" name="Obraz 5" descr="Znalezione obrazy dla zapytania szpital św trójcy płock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4" y="2876550"/>
          <a:ext cx="6543675" cy="25034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031b002\Common\Moje%20dokumenty\Cenniki\_ADT\WYLICZANIE%20KOSZTU%20TOWARU%20DLA%20ZAMOWIENIA%20ver%202006-05-1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031b002\Common\Moje%20dokumenty\Kosztorysy%20i%20oferty\77\770255A%20Echo%20Grunwald\_Tabela%20Element&#243;w%20Scalonyc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rek\c%20arpol\WINDOWS\Temporary%20Internet%20Files\Content.IE5\0DI7W16R\Temporary%20Internet%20Files\OLK2\Kapsch-Silesia%20w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031b002\Common\Moje%20dokumenty\Kosztorysy%20i%20oferty\77\770040A%20TBD%20-%20DSO\Biblioteka_Bialystok_DSO_wycen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elce\echo_doc\Documents%20and%20Settings\kt.KRAKOW\Moje%20dokumenty\straz\Straz%20graniczna%20slabop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 towarow"/>
      <sheetName val="Item cost price data"/>
      <sheetName val="Params"/>
    </sheetNames>
    <sheetDataSet>
      <sheetData sheetId="0"/>
      <sheetData sheetId="1"/>
      <sheetData sheetId="2">
        <row r="2">
          <cell r="B2" t="str">
            <v>'Item cost price data'!A1:F7000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arm"/>
      <sheetName val="Harmonogram"/>
      <sheetName val="Podsumowanie"/>
      <sheetName val="Tabela Elementów Scalonych"/>
      <sheetName val="Zestawienie mat. eksploat."/>
      <sheetName val="RAZEM"/>
      <sheetName val="koryta"/>
      <sheetName val="SAP"/>
      <sheetName val="DSO"/>
      <sheetName val="CCTV"/>
      <sheetName val="SSWiN"/>
      <sheetName val="KD"/>
      <sheetName val="IT"/>
      <sheetName val="Telefon"/>
      <sheetName val="RTV"/>
      <sheetName val="PA"/>
      <sheetName val="Przyzyw"/>
      <sheetName val="Interkom"/>
      <sheetName val="Inne"/>
      <sheetName val="kd1"/>
      <sheetName val="IT (2)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CTV"/>
      <sheetName val="Nagłośnienie "/>
      <sheetName val="Przył tel."/>
      <sheetName val="Siec teleinf"/>
      <sheetName val="SAP"/>
      <sheetName val="CATV"/>
      <sheetName val="Genesis"/>
      <sheetName val="Oddym"/>
      <sheetName val="Zbior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erta"/>
      <sheetName val="tabele"/>
    </sheetNames>
    <sheetDataSet>
      <sheetData sheetId="0"/>
      <sheetData sheetId="1">
        <row r="2">
          <cell r="I2" t="str">
            <v>szt</v>
          </cell>
        </row>
        <row r="3">
          <cell r="I3" t="str">
            <v>kpl</v>
          </cell>
        </row>
        <row r="4">
          <cell r="I4" t="str">
            <v>mb</v>
          </cell>
        </row>
        <row r="5">
          <cell r="I5" t="str">
            <v>szp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dover Controls"/>
      <sheetName val="Zestawienie"/>
      <sheetName val="SSP"/>
      <sheetName val="BMS"/>
      <sheetName val="DSO"/>
      <sheetName val="CCTV"/>
      <sheetName val="SSWN"/>
      <sheetName val="KD"/>
      <sheetName val="Ilości ele"/>
      <sheetName val="Depozytory"/>
      <sheetName val="Cenni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F33"/>
  <sheetViews>
    <sheetView tabSelected="1" topLeftCell="A13" workbookViewId="0">
      <selection activeCell="J32" sqref="J32"/>
    </sheetView>
  </sheetViews>
  <sheetFormatPr defaultRowHeight="14.25"/>
  <cols>
    <col min="1" max="1" width="24.5703125" style="13" customWidth="1"/>
    <col min="2" max="2" width="6.7109375" style="13" customWidth="1"/>
    <col min="3" max="3" width="26.42578125" style="13" customWidth="1"/>
    <col min="4" max="4" width="14" style="13" customWidth="1"/>
    <col min="5" max="5" width="12.85546875" style="13" customWidth="1"/>
    <col min="6" max="6" width="21.28515625" style="13" customWidth="1"/>
    <col min="7" max="16384" width="9.140625" style="13"/>
  </cols>
  <sheetData>
    <row r="1" spans="1:6" ht="15.75">
      <c r="A1" s="274"/>
      <c r="B1" s="275"/>
      <c r="C1" s="275"/>
      <c r="D1" s="275"/>
      <c r="E1" s="275"/>
      <c r="F1" s="276"/>
    </row>
    <row r="2" spans="1:6" ht="10.5" customHeight="1">
      <c r="A2" s="208" t="s">
        <v>234</v>
      </c>
      <c r="B2" s="14"/>
      <c r="C2" s="14"/>
      <c r="D2" s="14"/>
      <c r="E2" s="14"/>
      <c r="F2" s="175"/>
    </row>
    <row r="3" spans="1:6" ht="40.5" customHeight="1">
      <c r="A3" s="272" t="s">
        <v>626</v>
      </c>
      <c r="B3" s="273"/>
      <c r="C3" s="273"/>
      <c r="D3" s="273"/>
      <c r="E3" s="273"/>
      <c r="F3" s="266"/>
    </row>
    <row r="4" spans="1:6" ht="12" customHeight="1">
      <c r="A4" s="208" t="s">
        <v>233</v>
      </c>
      <c r="B4" s="74"/>
      <c r="C4" s="74"/>
      <c r="D4" s="74"/>
      <c r="E4" s="74"/>
      <c r="F4" s="175"/>
    </row>
    <row r="5" spans="1:6" ht="30.75" customHeight="1">
      <c r="A5" s="270" t="s">
        <v>125</v>
      </c>
      <c r="B5" s="271"/>
      <c r="C5" s="271"/>
      <c r="D5" s="271"/>
      <c r="E5" s="271"/>
      <c r="F5" s="266"/>
    </row>
    <row r="6" spans="1:6" ht="10.5" customHeight="1">
      <c r="A6" s="208" t="s">
        <v>232</v>
      </c>
      <c r="B6" s="74"/>
      <c r="C6" s="74"/>
      <c r="D6" s="74"/>
      <c r="E6" s="74"/>
      <c r="F6" s="175"/>
    </row>
    <row r="7" spans="1:6" ht="12.75" customHeight="1">
      <c r="A7" s="285" t="s">
        <v>126</v>
      </c>
      <c r="B7" s="271"/>
      <c r="C7" s="271"/>
      <c r="D7" s="271"/>
      <c r="E7" s="271"/>
      <c r="F7" s="266"/>
    </row>
    <row r="8" spans="1:6" ht="11.25" customHeight="1">
      <c r="A8" s="209" t="s">
        <v>231</v>
      </c>
      <c r="B8" s="74"/>
      <c r="C8" s="74"/>
      <c r="D8" s="74"/>
      <c r="E8" s="74"/>
      <c r="F8" s="175"/>
    </row>
    <row r="9" spans="1:6" ht="55.5" customHeight="1">
      <c r="A9" s="263" t="s">
        <v>474</v>
      </c>
      <c r="B9" s="264"/>
      <c r="C9" s="264"/>
      <c r="D9" s="265"/>
      <c r="E9" s="265"/>
      <c r="F9" s="266"/>
    </row>
    <row r="10" spans="1:6" ht="105" customHeight="1">
      <c r="A10" s="267"/>
      <c r="B10" s="268"/>
      <c r="C10" s="268"/>
      <c r="D10" s="268"/>
      <c r="E10" s="268"/>
      <c r="F10" s="266"/>
    </row>
    <row r="11" spans="1:6" ht="100.5" customHeight="1">
      <c r="A11" s="269"/>
      <c r="B11" s="268"/>
      <c r="C11" s="268"/>
      <c r="D11" s="268"/>
      <c r="E11" s="268"/>
      <c r="F11" s="266"/>
    </row>
    <row r="12" spans="1:6" ht="72" customHeight="1">
      <c r="A12" s="260" t="s">
        <v>209</v>
      </c>
      <c r="B12" s="261"/>
      <c r="C12" s="261"/>
      <c r="D12" s="261"/>
      <c r="E12" s="261"/>
      <c r="F12" s="262"/>
    </row>
    <row r="13" spans="1:6" ht="13.5" customHeight="1">
      <c r="A13" s="282" t="s">
        <v>277</v>
      </c>
      <c r="B13" s="283"/>
      <c r="C13" s="283"/>
      <c r="D13" s="284"/>
      <c r="E13" s="284"/>
      <c r="F13" s="266"/>
    </row>
    <row r="14" spans="1:6" ht="12" customHeight="1">
      <c r="A14" s="277" t="s">
        <v>115</v>
      </c>
      <c r="B14" s="278"/>
      <c r="C14" s="278"/>
      <c r="D14" s="278"/>
      <c r="E14" s="278"/>
      <c r="F14" s="279"/>
    </row>
    <row r="15" spans="1:6" s="215" customFormat="1" ht="14.25" customHeight="1">
      <c r="A15" s="280" t="s">
        <v>187</v>
      </c>
      <c r="B15" s="281"/>
      <c r="C15" s="281"/>
      <c r="D15" s="227" t="s">
        <v>79</v>
      </c>
      <c r="E15" s="227" t="s">
        <v>188</v>
      </c>
      <c r="F15" s="228" t="s">
        <v>276</v>
      </c>
    </row>
    <row r="16" spans="1:6" s="139" customFormat="1" ht="14.25" customHeight="1">
      <c r="A16" s="256" t="s">
        <v>271</v>
      </c>
      <c r="B16" s="257"/>
      <c r="C16" s="257"/>
      <c r="D16" s="229"/>
      <c r="E16" s="230"/>
      <c r="F16" s="231" t="s">
        <v>473</v>
      </c>
    </row>
    <row r="17" spans="1:6" s="139" customFormat="1" ht="14.25" customHeight="1">
      <c r="A17" s="256" t="s">
        <v>270</v>
      </c>
      <c r="B17" s="257"/>
      <c r="C17" s="257"/>
      <c r="D17" s="229"/>
      <c r="E17" s="230"/>
      <c r="F17" s="231" t="s">
        <v>473</v>
      </c>
    </row>
    <row r="18" spans="1:6" s="139" customFormat="1" ht="14.25" customHeight="1">
      <c r="A18" s="256" t="s">
        <v>627</v>
      </c>
      <c r="B18" s="257"/>
      <c r="C18" s="257"/>
      <c r="D18" s="229"/>
      <c r="E18" s="230"/>
      <c r="F18" s="231" t="s">
        <v>473</v>
      </c>
    </row>
    <row r="19" spans="1:6" s="139" customFormat="1" ht="14.25" customHeight="1">
      <c r="A19" s="256" t="s">
        <v>629</v>
      </c>
      <c r="B19" s="257"/>
      <c r="C19" s="257"/>
      <c r="D19" s="229"/>
      <c r="E19" s="230"/>
      <c r="F19" s="231" t="s">
        <v>480</v>
      </c>
    </row>
    <row r="20" spans="1:6" s="139" customFormat="1" ht="14.25" customHeight="1">
      <c r="A20" s="256" t="s">
        <v>481</v>
      </c>
      <c r="B20" s="257"/>
      <c r="C20" s="257"/>
      <c r="D20" s="229"/>
      <c r="E20" s="230"/>
      <c r="F20" s="231" t="s">
        <v>480</v>
      </c>
    </row>
    <row r="21" spans="1:6" s="139" customFormat="1" ht="14.25" customHeight="1">
      <c r="A21" s="256" t="s">
        <v>186</v>
      </c>
      <c r="B21" s="257"/>
      <c r="C21" s="257"/>
      <c r="D21" s="229"/>
      <c r="E21" s="230"/>
      <c r="F21" s="231" t="s">
        <v>473</v>
      </c>
    </row>
    <row r="22" spans="1:6" s="139" customFormat="1" ht="25.5" customHeight="1">
      <c r="A22" s="256" t="s">
        <v>272</v>
      </c>
      <c r="B22" s="257"/>
      <c r="C22" s="257"/>
      <c r="D22" s="229"/>
      <c r="E22" s="230"/>
      <c r="F22" s="231" t="s">
        <v>473</v>
      </c>
    </row>
    <row r="23" spans="1:6" s="139" customFormat="1" ht="25.5" customHeight="1">
      <c r="A23" s="256" t="s">
        <v>475</v>
      </c>
      <c r="B23" s="257"/>
      <c r="C23" s="257"/>
      <c r="D23" s="229"/>
      <c r="E23" s="230"/>
      <c r="F23" s="252" t="s">
        <v>479</v>
      </c>
    </row>
    <row r="24" spans="1:6" s="139" customFormat="1" ht="25.5" customHeight="1">
      <c r="A24" s="256" t="s">
        <v>476</v>
      </c>
      <c r="B24" s="257"/>
      <c r="C24" s="257"/>
      <c r="D24" s="229"/>
      <c r="E24" s="230"/>
      <c r="F24" s="252" t="s">
        <v>479</v>
      </c>
    </row>
    <row r="25" spans="1:6" s="139" customFormat="1" ht="25.5" customHeight="1">
      <c r="A25" s="256" t="s">
        <v>477</v>
      </c>
      <c r="B25" s="257"/>
      <c r="C25" s="257"/>
      <c r="D25" s="229"/>
      <c r="E25" s="230"/>
      <c r="F25" s="252" t="s">
        <v>479</v>
      </c>
    </row>
    <row r="26" spans="1:6" s="139" customFormat="1" ht="25.5" customHeight="1">
      <c r="A26" s="256" t="s">
        <v>478</v>
      </c>
      <c r="B26" s="257"/>
      <c r="C26" s="257"/>
      <c r="D26" s="229"/>
      <c r="E26" s="230"/>
      <c r="F26" s="252" t="s">
        <v>479</v>
      </c>
    </row>
    <row r="27" spans="1:6" s="139" customFormat="1" ht="25.5" customHeight="1">
      <c r="A27" s="256" t="s">
        <v>624</v>
      </c>
      <c r="B27" s="257"/>
      <c r="C27" s="257"/>
      <c r="D27" s="229"/>
      <c r="E27" s="230"/>
      <c r="F27" s="252" t="s">
        <v>480</v>
      </c>
    </row>
    <row r="28" spans="1:6" ht="9" customHeight="1" thickBot="1">
      <c r="A28" s="232"/>
      <c r="B28" s="233"/>
      <c r="C28" s="233"/>
      <c r="D28" s="234"/>
      <c r="E28" s="234"/>
      <c r="F28" s="235"/>
    </row>
    <row r="29" spans="1:6" ht="14.25" customHeight="1" thickBot="1">
      <c r="A29" s="180"/>
      <c r="B29" s="181"/>
      <c r="C29" s="236" t="s">
        <v>77</v>
      </c>
      <c r="D29" s="237">
        <f>SUM(D16:D22)</f>
        <v>0</v>
      </c>
      <c r="E29" s="238">
        <f>SUM(E16:E22)</f>
        <v>0</v>
      </c>
      <c r="F29" s="175"/>
    </row>
    <row r="30" spans="1:6" ht="5.25" customHeight="1" thickBot="1">
      <c r="A30" s="176"/>
      <c r="B30" s="177"/>
      <c r="C30" s="178"/>
      <c r="D30" s="177"/>
      <c r="E30" s="177"/>
      <c r="F30" s="179"/>
    </row>
    <row r="31" spans="1:6" ht="7.5" customHeight="1">
      <c r="C31" s="14"/>
    </row>
    <row r="32" spans="1:6" ht="23.25" customHeight="1">
      <c r="A32" s="239" t="s">
        <v>473</v>
      </c>
      <c r="B32" s="258" t="s">
        <v>628</v>
      </c>
      <c r="C32" s="259"/>
      <c r="D32" s="259"/>
      <c r="E32" s="259"/>
      <c r="F32" s="259"/>
    </row>
    <row r="33" spans="1:6" ht="21" customHeight="1">
      <c r="A33" s="239" t="s">
        <v>479</v>
      </c>
      <c r="B33" s="354" t="s">
        <v>625</v>
      </c>
      <c r="C33" s="259"/>
      <c r="D33" s="259"/>
      <c r="E33" s="259"/>
      <c r="F33" s="259"/>
    </row>
  </sheetData>
  <mergeCells count="24">
    <mergeCell ref="A5:F5"/>
    <mergeCell ref="A3:F3"/>
    <mergeCell ref="A1:F1"/>
    <mergeCell ref="A14:F14"/>
    <mergeCell ref="A15:C15"/>
    <mergeCell ref="A13:F13"/>
    <mergeCell ref="A7:F7"/>
    <mergeCell ref="A17:C17"/>
    <mergeCell ref="A18:C18"/>
    <mergeCell ref="A19:C19"/>
    <mergeCell ref="A12:F12"/>
    <mergeCell ref="A9:F9"/>
    <mergeCell ref="A10:F11"/>
    <mergeCell ref="A16:C16"/>
    <mergeCell ref="A20:C20"/>
    <mergeCell ref="A21:C21"/>
    <mergeCell ref="A22:C22"/>
    <mergeCell ref="B32:F32"/>
    <mergeCell ref="B33:F33"/>
    <mergeCell ref="A23:C23"/>
    <mergeCell ref="A24:C24"/>
    <mergeCell ref="A25:C25"/>
    <mergeCell ref="A26:C26"/>
    <mergeCell ref="A27:C27"/>
  </mergeCells>
  <pageMargins left="0.23622047244094491" right="0.23622047244094491" top="0.15748031496062992" bottom="0.15748031496062992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39"/>
  <sheetViews>
    <sheetView workbookViewId="0">
      <selection activeCell="H24" sqref="H24"/>
    </sheetView>
  </sheetViews>
  <sheetFormatPr defaultRowHeight="12.75"/>
  <cols>
    <col min="1" max="1" width="10.5703125" customWidth="1"/>
    <col min="2" max="2" width="11" customWidth="1"/>
    <col min="3" max="3" width="35.28515625" customWidth="1"/>
    <col min="4" max="4" width="5.42578125" customWidth="1"/>
    <col min="5" max="5" width="5.85546875" customWidth="1"/>
    <col min="6" max="6" width="12.85546875" customWidth="1"/>
    <col min="7" max="7" width="13.7109375" customWidth="1"/>
  </cols>
  <sheetData>
    <row r="1" spans="1:7">
      <c r="A1" s="296" t="s">
        <v>482</v>
      </c>
      <c r="B1" s="296"/>
      <c r="C1" s="296"/>
      <c r="D1" s="296"/>
      <c r="E1" s="296"/>
      <c r="F1" s="296"/>
      <c r="G1" s="296"/>
    </row>
    <row r="2" spans="1:7">
      <c r="A2" s="306" t="s">
        <v>78</v>
      </c>
      <c r="B2" s="306"/>
      <c r="C2" s="303"/>
      <c r="D2" s="303"/>
      <c r="E2" s="303"/>
      <c r="F2" s="303"/>
      <c r="G2" s="303"/>
    </row>
    <row r="3" spans="1:7" ht="30">
      <c r="A3" s="106" t="s">
        <v>12</v>
      </c>
      <c r="B3" s="106"/>
      <c r="C3" s="107" t="s">
        <v>14</v>
      </c>
      <c r="D3" s="107" t="s">
        <v>15</v>
      </c>
      <c r="E3" s="107" t="s">
        <v>16</v>
      </c>
      <c r="F3" s="184" t="s">
        <v>17</v>
      </c>
      <c r="G3" s="184" t="s">
        <v>18</v>
      </c>
    </row>
    <row r="4" spans="1:7">
      <c r="A4" s="311" t="s">
        <v>48</v>
      </c>
      <c r="B4" s="312"/>
      <c r="C4" s="313"/>
      <c r="D4" s="313"/>
      <c r="E4" s="313"/>
      <c r="F4" s="314"/>
      <c r="G4" s="315"/>
    </row>
    <row r="5" spans="1:7" ht="36">
      <c r="A5" s="246" t="s">
        <v>530</v>
      </c>
      <c r="B5" s="102" t="s">
        <v>165</v>
      </c>
      <c r="C5" s="103" t="s">
        <v>166</v>
      </c>
      <c r="D5" s="101" t="s">
        <v>6</v>
      </c>
      <c r="E5" s="104">
        <v>3</v>
      </c>
      <c r="F5" s="105"/>
      <c r="G5" s="94"/>
    </row>
    <row r="6" spans="1:7" ht="24">
      <c r="A6" s="246" t="s">
        <v>531</v>
      </c>
      <c r="B6" s="103" t="s">
        <v>167</v>
      </c>
      <c r="C6" s="103" t="s">
        <v>168</v>
      </c>
      <c r="D6" s="101" t="s">
        <v>6</v>
      </c>
      <c r="E6" s="104">
        <v>3</v>
      </c>
      <c r="F6" s="105"/>
      <c r="G6" s="94"/>
    </row>
    <row r="7" spans="1:7" ht="24">
      <c r="A7" s="246" t="s">
        <v>532</v>
      </c>
      <c r="B7" s="103" t="s">
        <v>169</v>
      </c>
      <c r="C7" s="103" t="s">
        <v>170</v>
      </c>
      <c r="D7" s="101" t="s">
        <v>6</v>
      </c>
      <c r="E7" s="104">
        <v>12</v>
      </c>
      <c r="F7" s="105"/>
      <c r="G7" s="94"/>
    </row>
    <row r="8" spans="1:7" ht="24">
      <c r="A8" s="246" t="s">
        <v>533</v>
      </c>
      <c r="B8" s="102" t="s">
        <v>171</v>
      </c>
      <c r="C8" s="103" t="s">
        <v>172</v>
      </c>
      <c r="D8" s="101" t="s">
        <v>6</v>
      </c>
      <c r="E8" s="104">
        <v>12</v>
      </c>
      <c r="F8" s="105"/>
      <c r="G8" s="94"/>
    </row>
    <row r="9" spans="1:7" ht="24">
      <c r="A9" s="246" t="s">
        <v>534</v>
      </c>
      <c r="B9" s="103" t="s">
        <v>173</v>
      </c>
      <c r="C9" s="103" t="s">
        <v>174</v>
      </c>
      <c r="D9" s="101" t="s">
        <v>6</v>
      </c>
      <c r="E9" s="104">
        <v>7</v>
      </c>
      <c r="F9" s="105"/>
      <c r="G9" s="94"/>
    </row>
    <row r="10" spans="1:7">
      <c r="A10" s="246" t="s">
        <v>535</v>
      </c>
      <c r="B10" s="103" t="s">
        <v>175</v>
      </c>
      <c r="C10" s="103" t="s">
        <v>176</v>
      </c>
      <c r="D10" s="101" t="s">
        <v>6</v>
      </c>
      <c r="E10" s="104">
        <v>7</v>
      </c>
      <c r="F10" s="105"/>
      <c r="G10" s="94"/>
    </row>
    <row r="11" spans="1:7" ht="24">
      <c r="A11" s="246" t="s">
        <v>536</v>
      </c>
      <c r="B11" s="103" t="s">
        <v>177</v>
      </c>
      <c r="C11" s="103" t="s">
        <v>178</v>
      </c>
      <c r="D11" s="101" t="s">
        <v>6</v>
      </c>
      <c r="E11" s="104">
        <v>7</v>
      </c>
      <c r="F11" s="105"/>
      <c r="G11" s="95"/>
    </row>
    <row r="12" spans="1:7" ht="24">
      <c r="A12" s="246" t="s">
        <v>537</v>
      </c>
      <c r="B12" s="246"/>
      <c r="C12" s="96" t="s">
        <v>98</v>
      </c>
      <c r="D12" s="97" t="s">
        <v>9</v>
      </c>
      <c r="E12" s="98">
        <v>1</v>
      </c>
      <c r="F12" s="99"/>
      <c r="G12" s="100"/>
    </row>
    <row r="13" spans="1:7">
      <c r="A13" s="246" t="s">
        <v>538</v>
      </c>
      <c r="B13" s="246"/>
      <c r="C13" s="96" t="s">
        <v>104</v>
      </c>
      <c r="D13" s="97" t="s">
        <v>9</v>
      </c>
      <c r="E13" s="98">
        <v>3</v>
      </c>
      <c r="F13" s="99"/>
      <c r="G13" s="100"/>
    </row>
    <row r="14" spans="1:7">
      <c r="A14" s="246" t="s">
        <v>539</v>
      </c>
      <c r="B14" s="246"/>
      <c r="C14" s="96" t="s">
        <v>179</v>
      </c>
      <c r="D14" s="97" t="s">
        <v>9</v>
      </c>
      <c r="E14" s="98">
        <v>4</v>
      </c>
      <c r="F14" s="99"/>
      <c r="G14" s="100"/>
    </row>
    <row r="15" spans="1:7">
      <c r="A15" s="246" t="s">
        <v>540</v>
      </c>
      <c r="B15" s="246"/>
      <c r="C15" s="96" t="s">
        <v>180</v>
      </c>
      <c r="D15" s="97" t="s">
        <v>9</v>
      </c>
      <c r="E15" s="98">
        <v>3</v>
      </c>
      <c r="F15" s="99"/>
      <c r="G15" s="100"/>
    </row>
    <row r="16" spans="1:7">
      <c r="A16" s="246" t="s">
        <v>541</v>
      </c>
      <c r="B16" s="246"/>
      <c r="C16" s="96" t="s">
        <v>542</v>
      </c>
      <c r="D16" s="97" t="s">
        <v>9</v>
      </c>
      <c r="E16" s="98">
        <v>1</v>
      </c>
      <c r="F16" s="99"/>
      <c r="G16" s="100"/>
    </row>
    <row r="17" spans="1:7">
      <c r="A17" s="246"/>
      <c r="B17" s="246"/>
      <c r="C17" s="96"/>
      <c r="D17" s="97"/>
      <c r="E17" s="98"/>
      <c r="F17" s="99"/>
      <c r="G17" s="174">
        <f>SUM(G5:G16)</f>
        <v>0</v>
      </c>
    </row>
    <row r="18" spans="1:7">
      <c r="A18" s="311" t="s">
        <v>22</v>
      </c>
      <c r="B18" s="312"/>
      <c r="C18" s="313"/>
      <c r="D18" s="313"/>
      <c r="E18" s="313"/>
      <c r="F18" s="314"/>
      <c r="G18" s="315"/>
    </row>
    <row r="19" spans="1:7">
      <c r="A19" s="245" t="s">
        <v>543</v>
      </c>
      <c r="B19" s="109"/>
      <c r="C19" s="110" t="s">
        <v>182</v>
      </c>
      <c r="D19" s="111" t="s">
        <v>23</v>
      </c>
      <c r="E19" s="111">
        <v>350</v>
      </c>
      <c r="F19" s="112"/>
      <c r="G19" s="95"/>
    </row>
    <row r="20" spans="1:7">
      <c r="A20" s="245" t="s">
        <v>544</v>
      </c>
      <c r="B20" s="109"/>
      <c r="C20" s="110" t="s">
        <v>35</v>
      </c>
      <c r="D20" s="111" t="s">
        <v>23</v>
      </c>
      <c r="E20" s="111">
        <v>100</v>
      </c>
      <c r="F20" s="112"/>
      <c r="G20" s="95"/>
    </row>
    <row r="21" spans="1:7">
      <c r="A21" s="245" t="s">
        <v>545</v>
      </c>
      <c r="B21" s="109"/>
      <c r="C21" s="110" t="s">
        <v>99</v>
      </c>
      <c r="D21" s="111" t="s">
        <v>23</v>
      </c>
      <c r="E21" s="111">
        <v>150</v>
      </c>
      <c r="F21" s="112"/>
      <c r="G21" s="95"/>
    </row>
    <row r="22" spans="1:7">
      <c r="A22" s="245" t="s">
        <v>546</v>
      </c>
      <c r="B22" s="109"/>
      <c r="C22" s="110" t="s">
        <v>37</v>
      </c>
      <c r="D22" s="111" t="s">
        <v>23</v>
      </c>
      <c r="E22" s="111">
        <v>5010</v>
      </c>
      <c r="F22" s="113"/>
      <c r="G22" s="95"/>
    </row>
    <row r="23" spans="1:7">
      <c r="A23" s="245" t="s">
        <v>547</v>
      </c>
      <c r="B23" s="109"/>
      <c r="C23" s="110" t="s">
        <v>230</v>
      </c>
      <c r="D23" s="111" t="s">
        <v>23</v>
      </c>
      <c r="E23" s="111">
        <v>600</v>
      </c>
      <c r="F23" s="113"/>
      <c r="G23" s="95"/>
    </row>
    <row r="24" spans="1:7">
      <c r="A24" s="245" t="s">
        <v>548</v>
      </c>
      <c r="B24" s="109"/>
      <c r="C24" s="110" t="s">
        <v>235</v>
      </c>
      <c r="D24" s="111" t="s">
        <v>23</v>
      </c>
      <c r="E24" s="111">
        <v>10</v>
      </c>
      <c r="F24" s="113"/>
      <c r="G24" s="95"/>
    </row>
    <row r="25" spans="1:7">
      <c r="A25" s="245" t="s">
        <v>549</v>
      </c>
      <c r="B25" s="109"/>
      <c r="C25" s="110" t="s">
        <v>236</v>
      </c>
      <c r="D25" s="111" t="s">
        <v>23</v>
      </c>
      <c r="E25" s="111">
        <v>40</v>
      </c>
      <c r="F25" s="113"/>
      <c r="G25" s="95"/>
    </row>
    <row r="26" spans="1:7">
      <c r="A26" s="245" t="s">
        <v>550</v>
      </c>
      <c r="B26" s="109"/>
      <c r="C26" s="110" t="s">
        <v>181</v>
      </c>
      <c r="D26" s="111" t="s">
        <v>23</v>
      </c>
      <c r="E26" s="111">
        <v>3400</v>
      </c>
      <c r="F26" s="113"/>
      <c r="G26" s="95"/>
    </row>
    <row r="27" spans="1:7" ht="24">
      <c r="A27" s="245" t="s">
        <v>551</v>
      </c>
      <c r="B27" s="109"/>
      <c r="C27" s="110" t="s">
        <v>38</v>
      </c>
      <c r="D27" s="111" t="s">
        <v>6</v>
      </c>
      <c r="E27" s="111">
        <f>(E20+E21+E22+E23+E24+E25)*3</f>
        <v>17730</v>
      </c>
      <c r="F27" s="112"/>
      <c r="G27" s="95"/>
    </row>
    <row r="28" spans="1:7">
      <c r="A28" s="245" t="s">
        <v>552</v>
      </c>
      <c r="B28" s="109"/>
      <c r="C28" s="114" t="s">
        <v>39</v>
      </c>
      <c r="D28" s="115" t="s">
        <v>23</v>
      </c>
      <c r="E28" s="116">
        <v>50</v>
      </c>
      <c r="F28" s="112"/>
      <c r="G28" s="95"/>
    </row>
    <row r="29" spans="1:7">
      <c r="A29" s="307"/>
      <c r="B29" s="307"/>
      <c r="C29" s="308"/>
      <c r="D29" s="308"/>
      <c r="E29" s="308"/>
      <c r="F29" s="244"/>
      <c r="G29" s="118">
        <f>SUM(G19:G28)</f>
        <v>0</v>
      </c>
    </row>
    <row r="30" spans="1:7">
      <c r="A30" s="309" t="s">
        <v>20</v>
      </c>
      <c r="B30" s="309"/>
      <c r="C30" s="310"/>
      <c r="D30" s="310"/>
      <c r="E30" s="310"/>
      <c r="F30" s="245"/>
      <c r="G30" s="245"/>
    </row>
    <row r="31" spans="1:7">
      <c r="A31" s="245" t="s">
        <v>553</v>
      </c>
      <c r="B31" s="245"/>
      <c r="C31" s="120" t="s">
        <v>100</v>
      </c>
      <c r="D31" s="120" t="s">
        <v>9</v>
      </c>
      <c r="E31" s="121">
        <v>4</v>
      </c>
      <c r="F31" s="122"/>
      <c r="G31" s="122"/>
    </row>
    <row r="32" spans="1:7">
      <c r="A32" s="245" t="s">
        <v>554</v>
      </c>
      <c r="B32" s="245"/>
      <c r="C32" s="120" t="s">
        <v>53</v>
      </c>
      <c r="D32" s="120" t="s">
        <v>7</v>
      </c>
      <c r="E32" s="121">
        <f>E19+E20+E21+E22+E26</f>
        <v>9010</v>
      </c>
      <c r="F32" s="122"/>
      <c r="G32" s="122"/>
    </row>
    <row r="33" spans="1:7">
      <c r="A33" s="245" t="s">
        <v>555</v>
      </c>
      <c r="B33" s="123"/>
      <c r="C33" s="124" t="s">
        <v>101</v>
      </c>
      <c r="D33" s="124" t="s">
        <v>9</v>
      </c>
      <c r="E33" s="121">
        <v>4</v>
      </c>
      <c r="F33" s="122"/>
      <c r="G33" s="125"/>
    </row>
    <row r="34" spans="1:7">
      <c r="A34" s="245" t="s">
        <v>556</v>
      </c>
      <c r="B34" s="123"/>
      <c r="C34" s="124" t="s">
        <v>102</v>
      </c>
      <c r="D34" s="124" t="s">
        <v>9</v>
      </c>
      <c r="E34" s="121">
        <v>1</v>
      </c>
      <c r="F34" s="122"/>
      <c r="G34" s="125"/>
    </row>
    <row r="35" spans="1:7">
      <c r="A35" s="245" t="s">
        <v>557</v>
      </c>
      <c r="B35" s="123"/>
      <c r="C35" s="124" t="s">
        <v>103</v>
      </c>
      <c r="D35" s="124" t="s">
        <v>9</v>
      </c>
      <c r="E35" s="121">
        <v>3</v>
      </c>
      <c r="F35" s="122"/>
      <c r="G35" s="125"/>
    </row>
    <row r="36" spans="1:7">
      <c r="A36" s="245" t="s">
        <v>558</v>
      </c>
      <c r="B36" s="123"/>
      <c r="C36" s="124" t="s">
        <v>54</v>
      </c>
      <c r="D36" s="124" t="s">
        <v>9</v>
      </c>
      <c r="E36" s="121">
        <v>1</v>
      </c>
      <c r="F36" s="122"/>
      <c r="G36" s="125"/>
    </row>
    <row r="37" spans="1:7">
      <c r="A37" s="302" t="s">
        <v>19</v>
      </c>
      <c r="B37" s="302"/>
      <c r="C37" s="303"/>
      <c r="D37" s="303"/>
      <c r="E37" s="303"/>
      <c r="F37" s="243"/>
      <c r="G37" s="127">
        <f>SUM(G31:G36)</f>
        <v>0</v>
      </c>
    </row>
    <row r="38" spans="1:7">
      <c r="A38" s="128"/>
      <c r="B38" s="128"/>
      <c r="C38" s="129"/>
      <c r="D38" s="129"/>
      <c r="E38" s="129"/>
      <c r="F38" s="129"/>
      <c r="G38" s="129"/>
    </row>
    <row r="39" spans="1:7">
      <c r="A39" s="304" t="s">
        <v>21</v>
      </c>
      <c r="B39" s="304"/>
      <c r="C39" s="305"/>
      <c r="D39" s="305"/>
      <c r="E39" s="305"/>
      <c r="F39" s="305"/>
      <c r="G39" s="130">
        <f>G37+G29+G17</f>
        <v>0</v>
      </c>
    </row>
  </sheetData>
  <mergeCells count="8">
    <mergeCell ref="A37:E37"/>
    <mergeCell ref="A39:F39"/>
    <mergeCell ref="A1:G1"/>
    <mergeCell ref="A2:G2"/>
    <mergeCell ref="A4:G4"/>
    <mergeCell ref="A18:G18"/>
    <mergeCell ref="A29:E29"/>
    <mergeCell ref="A30:E3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27"/>
  <sheetViews>
    <sheetView workbookViewId="0">
      <selection activeCell="J32" sqref="J32"/>
    </sheetView>
  </sheetViews>
  <sheetFormatPr defaultRowHeight="12.75"/>
  <cols>
    <col min="1" max="1" width="9.42578125" style="6" customWidth="1"/>
    <col min="2" max="2" width="7.28515625" style="6" customWidth="1"/>
    <col min="3" max="3" width="35" style="6" customWidth="1"/>
    <col min="4" max="4" width="5.42578125" style="6" customWidth="1"/>
    <col min="5" max="5" width="6.140625" style="6" customWidth="1"/>
    <col min="6" max="6" width="12.85546875" style="6" customWidth="1"/>
    <col min="7" max="7" width="12.7109375" style="6" customWidth="1"/>
    <col min="8" max="16384" width="9.140625" style="6"/>
  </cols>
  <sheetData>
    <row r="1" spans="1:7" ht="13.5">
      <c r="A1" s="322" t="s">
        <v>559</v>
      </c>
      <c r="B1" s="322"/>
      <c r="C1" s="322"/>
      <c r="D1" s="322"/>
      <c r="E1" s="322"/>
      <c r="F1" s="322"/>
      <c r="G1" s="322"/>
    </row>
    <row r="2" spans="1:7" ht="25.5">
      <c r="A2" s="41" t="s">
        <v>12</v>
      </c>
      <c r="B2" s="41"/>
      <c r="C2" s="42" t="s">
        <v>14</v>
      </c>
      <c r="D2" s="42" t="s">
        <v>15</v>
      </c>
      <c r="E2" s="42" t="s">
        <v>16</v>
      </c>
      <c r="F2" s="42" t="s">
        <v>17</v>
      </c>
      <c r="G2" s="42" t="s">
        <v>18</v>
      </c>
    </row>
    <row r="3" spans="1:7" ht="13.5">
      <c r="A3" s="316" t="s">
        <v>31</v>
      </c>
      <c r="B3" s="316"/>
      <c r="C3" s="317"/>
      <c r="D3" s="317"/>
      <c r="E3" s="317"/>
      <c r="F3" s="316"/>
      <c r="G3" s="317"/>
    </row>
    <row r="4" spans="1:7" ht="13.5">
      <c r="A4" s="24" t="s">
        <v>560</v>
      </c>
      <c r="B4" s="70"/>
      <c r="C4" s="69" t="s">
        <v>110</v>
      </c>
      <c r="D4" s="22" t="s">
        <v>9</v>
      </c>
      <c r="E4" s="131">
        <v>2</v>
      </c>
      <c r="F4" s="132"/>
      <c r="G4" s="44"/>
    </row>
    <row r="5" spans="1:7" ht="21">
      <c r="A5" s="24" t="s">
        <v>561</v>
      </c>
      <c r="B5" s="70"/>
      <c r="C5" s="69" t="s">
        <v>189</v>
      </c>
      <c r="D5" s="22" t="s">
        <v>9</v>
      </c>
      <c r="E5" s="131">
        <v>80</v>
      </c>
      <c r="F5" s="132"/>
      <c r="G5" s="44"/>
    </row>
    <row r="6" spans="1:7" ht="13.5">
      <c r="A6" s="24" t="s">
        <v>562</v>
      </c>
      <c r="B6" s="70"/>
      <c r="C6" s="69" t="s">
        <v>111</v>
      </c>
      <c r="D6" s="22" t="s">
        <v>9</v>
      </c>
      <c r="E6" s="131">
        <v>30</v>
      </c>
      <c r="F6" s="132"/>
      <c r="G6" s="44"/>
    </row>
    <row r="7" spans="1:7" ht="13.5">
      <c r="A7" s="24" t="s">
        <v>563</v>
      </c>
      <c r="B7" s="70"/>
      <c r="C7" s="69" t="s">
        <v>112</v>
      </c>
      <c r="D7" s="22" t="s">
        <v>9</v>
      </c>
      <c r="E7" s="131">
        <v>3</v>
      </c>
      <c r="F7" s="132"/>
      <c r="G7" s="44"/>
    </row>
    <row r="8" spans="1:7" ht="13.5">
      <c r="A8" s="24" t="s">
        <v>564</v>
      </c>
      <c r="B8" s="70"/>
      <c r="C8" s="69" t="s">
        <v>113</v>
      </c>
      <c r="D8" s="22" t="s">
        <v>9</v>
      </c>
      <c r="E8" s="131">
        <v>30</v>
      </c>
      <c r="F8" s="132"/>
      <c r="G8" s="44"/>
    </row>
    <row r="9" spans="1:7" ht="13.5">
      <c r="A9" s="24" t="s">
        <v>565</v>
      </c>
      <c r="B9" s="70"/>
      <c r="C9" s="69" t="s">
        <v>114</v>
      </c>
      <c r="D9" s="22" t="s">
        <v>9</v>
      </c>
      <c r="E9" s="131">
        <v>40</v>
      </c>
      <c r="F9" s="132"/>
      <c r="G9" s="44"/>
    </row>
    <row r="10" spans="1:7" ht="25.5">
      <c r="A10" s="24" t="s">
        <v>566</v>
      </c>
      <c r="B10" s="23"/>
      <c r="C10" s="45" t="s">
        <v>105</v>
      </c>
      <c r="D10" s="22" t="s">
        <v>9</v>
      </c>
      <c r="E10" s="43">
        <v>1</v>
      </c>
      <c r="F10" s="44"/>
      <c r="G10" s="44"/>
    </row>
    <row r="11" spans="1:7" ht="13.5">
      <c r="A11" s="316" t="s">
        <v>72</v>
      </c>
      <c r="B11" s="316"/>
      <c r="C11" s="317"/>
      <c r="D11" s="317"/>
      <c r="E11" s="317"/>
      <c r="F11" s="38"/>
      <c r="G11" s="27"/>
    </row>
    <row r="12" spans="1:7" ht="13.5">
      <c r="A12" s="24" t="s">
        <v>567</v>
      </c>
      <c r="B12" s="23"/>
      <c r="C12" s="39" t="s">
        <v>73</v>
      </c>
      <c r="D12" s="25" t="s">
        <v>23</v>
      </c>
      <c r="E12" s="26">
        <v>2000</v>
      </c>
      <c r="F12" s="28"/>
      <c r="G12" s="27"/>
    </row>
    <row r="13" spans="1:7" ht="13.5">
      <c r="A13" s="24" t="s">
        <v>568</v>
      </c>
      <c r="B13" s="23"/>
      <c r="C13" s="40" t="s">
        <v>190</v>
      </c>
      <c r="D13" s="25" t="s">
        <v>23</v>
      </c>
      <c r="E13" s="26">
        <v>400</v>
      </c>
      <c r="F13" s="28"/>
      <c r="G13" s="27"/>
    </row>
    <row r="14" spans="1:7" ht="13.5">
      <c r="A14" s="253"/>
      <c r="B14" s="133"/>
      <c r="C14" s="134" t="s">
        <v>191</v>
      </c>
      <c r="D14" s="135" t="s">
        <v>8</v>
      </c>
      <c r="E14" s="137">
        <f>E5+E6+E7+E8+E9</f>
        <v>183</v>
      </c>
      <c r="F14" s="136"/>
      <c r="G14" s="27"/>
    </row>
    <row r="15" spans="1:7" ht="13.5">
      <c r="A15" s="323"/>
      <c r="B15" s="323"/>
      <c r="C15" s="324"/>
      <c r="D15" s="324"/>
      <c r="E15" s="324"/>
      <c r="F15" s="249"/>
      <c r="G15" s="46">
        <f>SUM(G4:G14)</f>
        <v>0</v>
      </c>
    </row>
    <row r="16" spans="1:7" ht="13.5">
      <c r="A16" s="316" t="s">
        <v>20</v>
      </c>
      <c r="B16" s="316"/>
      <c r="C16" s="317"/>
      <c r="D16" s="317"/>
      <c r="E16" s="317"/>
      <c r="F16" s="247"/>
      <c r="G16" s="247"/>
    </row>
    <row r="17" spans="1:7" ht="13.5">
      <c r="A17" s="24" t="s">
        <v>569</v>
      </c>
      <c r="B17" s="247"/>
      <c r="C17" s="47" t="s">
        <v>106</v>
      </c>
      <c r="D17" s="47" t="s">
        <v>9</v>
      </c>
      <c r="E17" s="47">
        <f>E6</f>
        <v>30</v>
      </c>
      <c r="F17" s="48"/>
      <c r="G17" s="48"/>
    </row>
    <row r="18" spans="1:7" ht="13.5">
      <c r="A18" s="24" t="s">
        <v>570</v>
      </c>
      <c r="B18" s="247"/>
      <c r="C18" s="47" t="s">
        <v>109</v>
      </c>
      <c r="D18" s="47" t="s">
        <v>9</v>
      </c>
      <c r="E18" s="138">
        <f>E4</f>
        <v>2</v>
      </c>
      <c r="F18" s="48"/>
      <c r="G18" s="48"/>
    </row>
    <row r="19" spans="1:7" ht="13.5">
      <c r="A19" s="24" t="s">
        <v>571</v>
      </c>
      <c r="B19" s="247"/>
      <c r="C19" s="47" t="s">
        <v>107</v>
      </c>
      <c r="D19" s="47" t="s">
        <v>9</v>
      </c>
      <c r="E19" s="47">
        <f>E5+E8+E9</f>
        <v>150</v>
      </c>
      <c r="F19" s="48"/>
      <c r="G19" s="48"/>
    </row>
    <row r="20" spans="1:7" ht="13.5">
      <c r="A20" s="24" t="s">
        <v>572</v>
      </c>
      <c r="B20" s="247"/>
      <c r="C20" s="47" t="s">
        <v>53</v>
      </c>
      <c r="D20" s="47" t="s">
        <v>23</v>
      </c>
      <c r="E20" s="47">
        <f>E12+E123</f>
        <v>2000</v>
      </c>
      <c r="F20" s="48"/>
      <c r="G20" s="48"/>
    </row>
    <row r="21" spans="1:7" ht="13.5">
      <c r="A21" s="24" t="s">
        <v>573</v>
      </c>
      <c r="B21" s="247"/>
      <c r="C21" s="47" t="s">
        <v>108</v>
      </c>
      <c r="D21" s="47" t="s">
        <v>9</v>
      </c>
      <c r="E21" s="47">
        <v>1</v>
      </c>
      <c r="F21" s="48"/>
      <c r="G21" s="48"/>
    </row>
    <row r="22" spans="1:7" ht="13.5">
      <c r="A22" s="24" t="s">
        <v>574</v>
      </c>
      <c r="B22" s="247"/>
      <c r="C22" s="47" t="s">
        <v>54</v>
      </c>
      <c r="D22" s="47" t="s">
        <v>9</v>
      </c>
      <c r="E22" s="47">
        <v>1</v>
      </c>
      <c r="F22" s="48"/>
      <c r="G22" s="48"/>
    </row>
    <row r="23" spans="1:7" ht="13.5">
      <c r="A23" s="318" t="s">
        <v>19</v>
      </c>
      <c r="B23" s="318"/>
      <c r="C23" s="319"/>
      <c r="D23" s="319"/>
      <c r="E23" s="319"/>
      <c r="F23" s="248"/>
      <c r="G23" s="49">
        <f>SUM(G17:G22)</f>
        <v>0</v>
      </c>
    </row>
    <row r="24" spans="1:7" ht="15">
      <c r="A24" s="7"/>
      <c r="B24" s="7"/>
      <c r="C24" s="8"/>
      <c r="D24" s="8"/>
      <c r="E24" s="8"/>
      <c r="F24" s="8"/>
      <c r="G24" s="8"/>
    </row>
    <row r="25" spans="1:7">
      <c r="A25" s="320" t="s">
        <v>21</v>
      </c>
      <c r="B25" s="320"/>
      <c r="C25" s="321"/>
      <c r="D25" s="321"/>
      <c r="E25" s="321"/>
      <c r="F25" s="321"/>
      <c r="G25" s="9">
        <f>G23+G15</f>
        <v>0</v>
      </c>
    </row>
    <row r="27" spans="1:7">
      <c r="A27" s="6" t="s">
        <v>52</v>
      </c>
    </row>
  </sheetData>
  <mergeCells count="8">
    <mergeCell ref="A23:E23"/>
    <mergeCell ref="A25:F25"/>
    <mergeCell ref="A1:G1"/>
    <mergeCell ref="A3:E3"/>
    <mergeCell ref="F3:G3"/>
    <mergeCell ref="A11:E11"/>
    <mergeCell ref="A15:E15"/>
    <mergeCell ref="A16:E1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54"/>
  <sheetViews>
    <sheetView workbookViewId="0">
      <selection activeCell="O17" sqref="O17"/>
    </sheetView>
  </sheetViews>
  <sheetFormatPr defaultRowHeight="12.75"/>
  <cols>
    <col min="1" max="1" width="9.42578125" style="5" customWidth="1"/>
    <col min="2" max="2" width="12.42578125" customWidth="1"/>
    <col min="3" max="3" width="42.28515625" style="4" customWidth="1"/>
    <col min="4" max="4" width="5.42578125" customWidth="1"/>
    <col min="5" max="5" width="6.28515625" customWidth="1"/>
    <col min="6" max="6" width="10.85546875" style="37" customWidth="1"/>
    <col min="7" max="7" width="13.140625" style="37" customWidth="1"/>
  </cols>
  <sheetData>
    <row r="1" spans="1:7">
      <c r="A1" s="329" t="s">
        <v>482</v>
      </c>
      <c r="B1" s="329"/>
      <c r="C1" s="329"/>
      <c r="D1" s="329"/>
      <c r="E1" s="329"/>
      <c r="F1" s="329"/>
      <c r="G1" s="329"/>
    </row>
    <row r="2" spans="1:7">
      <c r="A2" s="150" t="s">
        <v>12</v>
      </c>
      <c r="B2" s="151" t="s">
        <v>1</v>
      </c>
      <c r="C2" s="151" t="s">
        <v>2</v>
      </c>
      <c r="D2" s="151" t="s">
        <v>13</v>
      </c>
      <c r="E2" s="152" t="s">
        <v>4</v>
      </c>
      <c r="F2" s="153" t="s">
        <v>3</v>
      </c>
      <c r="G2" s="153" t="s">
        <v>5</v>
      </c>
    </row>
    <row r="3" spans="1:7">
      <c r="A3" s="330" t="s">
        <v>0</v>
      </c>
      <c r="B3" s="329"/>
      <c r="C3" s="329"/>
      <c r="D3" s="329"/>
      <c r="E3" s="329"/>
      <c r="F3" s="329"/>
      <c r="G3" s="329"/>
    </row>
    <row r="4" spans="1:7">
      <c r="A4" s="154" t="s">
        <v>575</v>
      </c>
      <c r="B4" s="155"/>
      <c r="C4" s="156" t="s">
        <v>87</v>
      </c>
      <c r="D4" s="157" t="s">
        <v>7</v>
      </c>
      <c r="E4" s="158">
        <v>4500</v>
      </c>
      <c r="F4" s="159"/>
      <c r="G4" s="159"/>
    </row>
    <row r="5" spans="1:7">
      <c r="A5" s="154" t="s">
        <v>576</v>
      </c>
      <c r="B5" s="155"/>
      <c r="C5" s="156" t="s">
        <v>88</v>
      </c>
      <c r="D5" s="157" t="s">
        <v>7</v>
      </c>
      <c r="E5" s="158">
        <v>150</v>
      </c>
      <c r="F5" s="159"/>
      <c r="G5" s="159"/>
    </row>
    <row r="6" spans="1:7">
      <c r="A6" s="154" t="s">
        <v>577</v>
      </c>
      <c r="B6" s="155"/>
      <c r="C6" s="156" t="s">
        <v>256</v>
      </c>
      <c r="D6" s="157" t="s">
        <v>7</v>
      </c>
      <c r="E6" s="158">
        <v>290</v>
      </c>
      <c r="F6" s="159"/>
      <c r="G6" s="159"/>
    </row>
    <row r="7" spans="1:7">
      <c r="A7" s="154" t="s">
        <v>578</v>
      </c>
      <c r="B7" s="155"/>
      <c r="C7" s="156" t="s">
        <v>63</v>
      </c>
      <c r="D7" s="157" t="s">
        <v>9</v>
      </c>
      <c r="E7" s="158">
        <v>1</v>
      </c>
      <c r="F7" s="159"/>
      <c r="G7" s="159"/>
    </row>
    <row r="8" spans="1:7">
      <c r="A8" s="154" t="s">
        <v>579</v>
      </c>
      <c r="B8" s="155"/>
      <c r="C8" s="156" t="s">
        <v>89</v>
      </c>
      <c r="D8" s="157" t="s">
        <v>9</v>
      </c>
      <c r="E8" s="158">
        <v>4</v>
      </c>
      <c r="F8" s="159"/>
      <c r="G8" s="159"/>
    </row>
    <row r="9" spans="1:7">
      <c r="A9" s="154"/>
      <c r="B9" s="160"/>
      <c r="C9" s="156"/>
      <c r="D9" s="160"/>
      <c r="E9" s="161"/>
      <c r="F9" s="162"/>
      <c r="G9" s="163">
        <f>SUM(G4:G8)</f>
        <v>0</v>
      </c>
    </row>
    <row r="10" spans="1:7">
      <c r="A10" s="330" t="s">
        <v>11</v>
      </c>
      <c r="B10" s="329"/>
      <c r="C10" s="329"/>
      <c r="D10" s="329"/>
      <c r="E10" s="329"/>
      <c r="F10" s="329"/>
      <c r="G10" s="329"/>
    </row>
    <row r="11" spans="1:7">
      <c r="A11" s="154" t="s">
        <v>580</v>
      </c>
      <c r="B11" s="155"/>
      <c r="C11" s="164" t="s">
        <v>223</v>
      </c>
      <c r="D11" s="157" t="s">
        <v>6</v>
      </c>
      <c r="E11" s="154">
        <v>25</v>
      </c>
      <c r="F11" s="159"/>
      <c r="G11" s="159"/>
    </row>
    <row r="12" spans="1:7">
      <c r="A12" s="154" t="s">
        <v>581</v>
      </c>
      <c r="B12" s="155"/>
      <c r="C12" s="164" t="s">
        <v>90</v>
      </c>
      <c r="D12" s="157" t="s">
        <v>6</v>
      </c>
      <c r="E12" s="154">
        <v>6</v>
      </c>
      <c r="F12" s="159"/>
      <c r="G12" s="159"/>
    </row>
    <row r="13" spans="1:7">
      <c r="A13" s="154" t="s">
        <v>582</v>
      </c>
      <c r="B13" s="155"/>
      <c r="C13" s="164" t="s">
        <v>93</v>
      </c>
      <c r="D13" s="157" t="s">
        <v>6</v>
      </c>
      <c r="E13" s="154">
        <v>5</v>
      </c>
      <c r="F13" s="159"/>
      <c r="G13" s="159"/>
    </row>
    <row r="14" spans="1:7">
      <c r="A14" s="154" t="s">
        <v>583</v>
      </c>
      <c r="B14" s="155"/>
      <c r="C14" s="164" t="s">
        <v>91</v>
      </c>
      <c r="D14" s="157" t="s">
        <v>6</v>
      </c>
      <c r="E14" s="154">
        <v>25</v>
      </c>
      <c r="F14" s="159"/>
      <c r="G14" s="159"/>
    </row>
    <row r="15" spans="1:7">
      <c r="A15" s="154" t="s">
        <v>584</v>
      </c>
      <c r="B15" s="155"/>
      <c r="C15" s="164" t="s">
        <v>92</v>
      </c>
      <c r="D15" s="157" t="s">
        <v>6</v>
      </c>
      <c r="E15" s="154">
        <v>25</v>
      </c>
      <c r="F15" s="159"/>
      <c r="G15" s="159"/>
    </row>
    <row r="16" spans="1:7">
      <c r="A16" s="325" t="s">
        <v>10</v>
      </c>
      <c r="B16" s="331"/>
      <c r="C16" s="331"/>
      <c r="D16" s="331"/>
      <c r="E16" s="331"/>
      <c r="F16" s="331"/>
      <c r="G16" s="163">
        <f>SUM(G11:G15)</f>
        <v>0</v>
      </c>
    </row>
    <row r="17" spans="1:7">
      <c r="A17" s="330" t="s">
        <v>248</v>
      </c>
      <c r="B17" s="329"/>
      <c r="C17" s="329"/>
      <c r="D17" s="329"/>
      <c r="E17" s="329"/>
      <c r="F17" s="329"/>
      <c r="G17" s="329"/>
    </row>
    <row r="18" spans="1:7">
      <c r="A18" s="154" t="s">
        <v>585</v>
      </c>
      <c r="B18" s="251"/>
      <c r="C18" s="251" t="s">
        <v>266</v>
      </c>
      <c r="D18" s="155" t="s">
        <v>9</v>
      </c>
      <c r="E18" s="161">
        <v>1</v>
      </c>
      <c r="F18" s="159"/>
      <c r="G18" s="159"/>
    </row>
    <row r="19" spans="1:7" ht="33.75">
      <c r="A19" s="154" t="s">
        <v>586</v>
      </c>
      <c r="B19" s="251"/>
      <c r="C19" s="164" t="s">
        <v>247</v>
      </c>
      <c r="D19" s="155" t="s">
        <v>9</v>
      </c>
      <c r="E19" s="161">
        <v>1</v>
      </c>
      <c r="F19" s="159"/>
      <c r="G19" s="159"/>
    </row>
    <row r="20" spans="1:7">
      <c r="A20" s="154" t="s">
        <v>587</v>
      </c>
      <c r="B20" s="155"/>
      <c r="C20" s="156" t="s">
        <v>74</v>
      </c>
      <c r="D20" s="155" t="s">
        <v>6</v>
      </c>
      <c r="E20" s="161">
        <v>4</v>
      </c>
      <c r="F20" s="159"/>
      <c r="G20" s="159"/>
    </row>
    <row r="21" spans="1:7">
      <c r="A21" s="154" t="s">
        <v>588</v>
      </c>
      <c r="B21" s="155"/>
      <c r="C21" s="164" t="s">
        <v>267</v>
      </c>
      <c r="D21" s="157" t="s">
        <v>6</v>
      </c>
      <c r="E21" s="154">
        <v>48</v>
      </c>
      <c r="F21" s="159"/>
      <c r="G21" s="159"/>
    </row>
    <row r="22" spans="1:7">
      <c r="A22" s="154" t="s">
        <v>589</v>
      </c>
      <c r="B22" s="155"/>
      <c r="C22" s="164" t="s">
        <v>268</v>
      </c>
      <c r="D22" s="157" t="s">
        <v>6</v>
      </c>
      <c r="E22" s="154">
        <v>48</v>
      </c>
      <c r="F22" s="159"/>
      <c r="G22" s="159"/>
    </row>
    <row r="23" spans="1:7" ht="22.5">
      <c r="A23" s="154" t="s">
        <v>590</v>
      </c>
      <c r="B23" s="155"/>
      <c r="C23" s="164" t="s">
        <v>70</v>
      </c>
      <c r="D23" s="155" t="s">
        <v>6</v>
      </c>
      <c r="E23" s="161">
        <v>1</v>
      </c>
      <c r="F23" s="159"/>
      <c r="G23" s="159"/>
    </row>
    <row r="24" spans="1:7">
      <c r="A24" s="154" t="s">
        <v>591</v>
      </c>
      <c r="B24" s="155"/>
      <c r="C24" s="164" t="s">
        <v>64</v>
      </c>
      <c r="D24" s="155" t="s">
        <v>6</v>
      </c>
      <c r="E24" s="161">
        <v>8</v>
      </c>
      <c r="F24" s="159"/>
      <c r="G24" s="159"/>
    </row>
    <row r="25" spans="1:7">
      <c r="A25" s="154" t="s">
        <v>592</v>
      </c>
      <c r="B25" s="155"/>
      <c r="C25" s="164" t="s">
        <v>75</v>
      </c>
      <c r="D25" s="155" t="s">
        <v>6</v>
      </c>
      <c r="E25" s="161">
        <v>1</v>
      </c>
      <c r="F25" s="159"/>
      <c r="G25" s="159"/>
    </row>
    <row r="26" spans="1:7">
      <c r="A26" s="154" t="s">
        <v>593</v>
      </c>
      <c r="B26" s="155"/>
      <c r="C26" s="164" t="s">
        <v>66</v>
      </c>
      <c r="D26" s="155" t="s">
        <v>9</v>
      </c>
      <c r="E26" s="161">
        <v>1</v>
      </c>
      <c r="F26" s="159"/>
      <c r="G26" s="159"/>
    </row>
    <row r="27" spans="1:7">
      <c r="A27" s="154" t="s">
        <v>594</v>
      </c>
      <c r="B27" s="155"/>
      <c r="C27" s="164" t="s">
        <v>67</v>
      </c>
      <c r="D27" s="155" t="s">
        <v>6</v>
      </c>
      <c r="E27" s="161">
        <v>1</v>
      </c>
      <c r="F27" s="159"/>
      <c r="G27" s="159"/>
    </row>
    <row r="28" spans="1:7" ht="22.5">
      <c r="A28" s="154" t="s">
        <v>595</v>
      </c>
      <c r="B28" s="155"/>
      <c r="C28" s="164" t="s">
        <v>68</v>
      </c>
      <c r="D28" s="155" t="s">
        <v>6</v>
      </c>
      <c r="E28" s="161">
        <v>1</v>
      </c>
      <c r="F28" s="159"/>
      <c r="G28" s="159"/>
    </row>
    <row r="29" spans="1:7" ht="22.5">
      <c r="A29" s="154" t="s">
        <v>596</v>
      </c>
      <c r="B29" s="155"/>
      <c r="C29" s="164" t="s">
        <v>69</v>
      </c>
      <c r="D29" s="155" t="s">
        <v>9</v>
      </c>
      <c r="E29" s="161">
        <v>6</v>
      </c>
      <c r="F29" s="166"/>
      <c r="G29" s="159"/>
    </row>
    <row r="30" spans="1:7">
      <c r="A30" s="325" t="s">
        <v>10</v>
      </c>
      <c r="B30" s="331"/>
      <c r="C30" s="331"/>
      <c r="D30" s="331"/>
      <c r="E30" s="331"/>
      <c r="F30" s="331"/>
      <c r="G30" s="163">
        <f>SUM(G19:G29)</f>
        <v>0</v>
      </c>
    </row>
    <row r="31" spans="1:7">
      <c r="A31" s="330" t="s">
        <v>224</v>
      </c>
      <c r="B31" s="329"/>
      <c r="C31" s="329"/>
      <c r="D31" s="329"/>
      <c r="E31" s="329"/>
      <c r="F31" s="329"/>
      <c r="G31" s="329"/>
    </row>
    <row r="32" spans="1:7" ht="25.5">
      <c r="A32" s="154" t="s">
        <v>597</v>
      </c>
      <c r="B32" s="250"/>
      <c r="C32" s="218" t="s">
        <v>228</v>
      </c>
      <c r="D32" s="211" t="s">
        <v>7</v>
      </c>
      <c r="E32" s="211">
        <v>190</v>
      </c>
      <c r="F32" s="254"/>
      <c r="G32" s="255"/>
    </row>
    <row r="33" spans="1:7" ht="13.5">
      <c r="A33" s="154" t="s">
        <v>598</v>
      </c>
      <c r="B33" s="250"/>
      <c r="C33" s="218" t="s">
        <v>225</v>
      </c>
      <c r="D33" s="211" t="s">
        <v>7</v>
      </c>
      <c r="E33" s="211">
        <v>240</v>
      </c>
      <c r="F33" s="254"/>
      <c r="G33" s="255"/>
    </row>
    <row r="34" spans="1:7" ht="13.5">
      <c r="A34" s="154" t="s">
        <v>599</v>
      </c>
      <c r="B34" s="250"/>
      <c r="C34" s="218" t="s">
        <v>226</v>
      </c>
      <c r="D34" s="211" t="s">
        <v>7</v>
      </c>
      <c r="E34" s="211">
        <v>420</v>
      </c>
      <c r="F34" s="254"/>
      <c r="G34" s="255"/>
    </row>
    <row r="35" spans="1:7" ht="13.5">
      <c r="A35" s="154" t="s">
        <v>600</v>
      </c>
      <c r="B35" s="250"/>
      <c r="C35" s="218" t="s">
        <v>227</v>
      </c>
      <c r="D35" s="211" t="s">
        <v>7</v>
      </c>
      <c r="E35" s="211">
        <v>850</v>
      </c>
      <c r="F35" s="254"/>
      <c r="G35" s="255"/>
    </row>
    <row r="36" spans="1:7">
      <c r="A36" s="325" t="s">
        <v>10</v>
      </c>
      <c r="B36" s="326"/>
      <c r="C36" s="326"/>
      <c r="D36" s="326"/>
      <c r="E36" s="326"/>
      <c r="F36" s="326"/>
      <c r="G36" s="163">
        <f>SUM(G32:G35)</f>
        <v>0</v>
      </c>
    </row>
    <row r="37" spans="1:7">
      <c r="A37" s="330" t="s">
        <v>20</v>
      </c>
      <c r="B37" s="329"/>
      <c r="C37" s="329"/>
      <c r="D37" s="329"/>
      <c r="E37" s="329"/>
      <c r="F37" s="329"/>
      <c r="G37" s="329"/>
    </row>
    <row r="38" spans="1:7">
      <c r="A38" s="154" t="s">
        <v>601</v>
      </c>
      <c r="B38" s="250"/>
      <c r="C38" s="219" t="s">
        <v>55</v>
      </c>
      <c r="D38" s="250" t="s">
        <v>7</v>
      </c>
      <c r="E38" s="250">
        <f>E4</f>
        <v>4500</v>
      </c>
      <c r="F38" s="162"/>
      <c r="G38" s="159"/>
    </row>
    <row r="39" spans="1:7">
      <c r="A39" s="154" t="s">
        <v>602</v>
      </c>
      <c r="B39" s="250"/>
      <c r="C39" s="219" t="s">
        <v>94</v>
      </c>
      <c r="D39" s="250" t="s">
        <v>7</v>
      </c>
      <c r="E39" s="250">
        <f>E5+E6</f>
        <v>440</v>
      </c>
      <c r="F39" s="162"/>
      <c r="G39" s="159"/>
    </row>
    <row r="40" spans="1:7">
      <c r="A40" s="154" t="s">
        <v>603</v>
      </c>
      <c r="B40" s="250"/>
      <c r="C40" s="219" t="s">
        <v>56</v>
      </c>
      <c r="D40" s="250" t="s">
        <v>9</v>
      </c>
      <c r="E40" s="250">
        <v>1</v>
      </c>
      <c r="F40" s="162"/>
      <c r="G40" s="159"/>
    </row>
    <row r="41" spans="1:7" ht="22.5">
      <c r="A41" s="154" t="s">
        <v>604</v>
      </c>
      <c r="B41" s="250"/>
      <c r="C41" s="219" t="s">
        <v>254</v>
      </c>
      <c r="D41" s="250" t="s">
        <v>9</v>
      </c>
      <c r="E41" s="250">
        <v>1</v>
      </c>
      <c r="F41" s="162"/>
      <c r="G41" s="159"/>
    </row>
    <row r="42" spans="1:7" ht="22.5">
      <c r="A42" s="154" t="s">
        <v>605</v>
      </c>
      <c r="B42" s="250"/>
      <c r="C42" s="219" t="s">
        <v>253</v>
      </c>
      <c r="D42" s="250" t="s">
        <v>9</v>
      </c>
      <c r="E42" s="250">
        <v>1</v>
      </c>
      <c r="F42" s="162"/>
      <c r="G42" s="159"/>
    </row>
    <row r="43" spans="1:7">
      <c r="A43" s="154" t="s">
        <v>606</v>
      </c>
      <c r="B43" s="250"/>
      <c r="C43" s="219" t="s">
        <v>57</v>
      </c>
      <c r="D43" s="250" t="s">
        <v>9</v>
      </c>
      <c r="E43" s="250">
        <v>1</v>
      </c>
      <c r="F43" s="162"/>
      <c r="G43" s="159"/>
    </row>
    <row r="44" spans="1:7">
      <c r="A44" s="154" t="s">
        <v>607</v>
      </c>
      <c r="B44" s="250"/>
      <c r="C44" s="219" t="s">
        <v>76</v>
      </c>
      <c r="D44" s="250" t="s">
        <v>9</v>
      </c>
      <c r="E44" s="250">
        <v>1</v>
      </c>
      <c r="F44" s="168"/>
      <c r="G44" s="159"/>
    </row>
    <row r="45" spans="1:7">
      <c r="A45" s="154" t="s">
        <v>608</v>
      </c>
      <c r="B45" s="250"/>
      <c r="C45" s="219" t="s">
        <v>58</v>
      </c>
      <c r="D45" s="250" t="s">
        <v>9</v>
      </c>
      <c r="E45" s="250">
        <f>E11+E12</f>
        <v>31</v>
      </c>
      <c r="F45" s="168"/>
      <c r="G45" s="159"/>
    </row>
    <row r="46" spans="1:7">
      <c r="A46" s="154" t="s">
        <v>609</v>
      </c>
      <c r="B46" s="250"/>
      <c r="C46" s="219" t="s">
        <v>249</v>
      </c>
      <c r="D46" s="250" t="s">
        <v>9</v>
      </c>
      <c r="E46" s="250">
        <v>1</v>
      </c>
      <c r="F46" s="168"/>
      <c r="G46" s="159"/>
    </row>
    <row r="47" spans="1:7">
      <c r="A47" s="154" t="s">
        <v>610</v>
      </c>
      <c r="B47" s="250"/>
      <c r="C47" s="219" t="s">
        <v>250</v>
      </c>
      <c r="D47" s="250" t="s">
        <v>9</v>
      </c>
      <c r="E47" s="250">
        <v>1</v>
      </c>
      <c r="F47" s="168"/>
      <c r="G47" s="159"/>
    </row>
    <row r="48" spans="1:7">
      <c r="A48" s="154" t="s">
        <v>611</v>
      </c>
      <c r="B48" s="250"/>
      <c r="C48" s="219" t="s">
        <v>251</v>
      </c>
      <c r="D48" s="250" t="s">
        <v>9</v>
      </c>
      <c r="E48" s="250">
        <v>1</v>
      </c>
      <c r="F48" s="168"/>
      <c r="G48" s="159"/>
    </row>
    <row r="49" spans="1:7">
      <c r="A49" s="154" t="s">
        <v>612</v>
      </c>
      <c r="B49" s="250"/>
      <c r="C49" s="219" t="s">
        <v>252</v>
      </c>
      <c r="D49" s="250" t="s">
        <v>9</v>
      </c>
      <c r="E49" s="250">
        <v>1</v>
      </c>
      <c r="F49" s="168"/>
      <c r="G49" s="159"/>
    </row>
    <row r="50" spans="1:7">
      <c r="A50" s="154" t="s">
        <v>613</v>
      </c>
      <c r="B50" s="250"/>
      <c r="C50" s="219" t="s">
        <v>24</v>
      </c>
      <c r="D50" s="250" t="s">
        <v>9</v>
      </c>
      <c r="E50" s="250">
        <v>1</v>
      </c>
      <c r="F50" s="168"/>
      <c r="G50" s="159"/>
    </row>
    <row r="51" spans="1:7">
      <c r="A51" s="325" t="s">
        <v>10</v>
      </c>
      <c r="B51" s="326"/>
      <c r="C51" s="326"/>
      <c r="D51" s="326"/>
      <c r="E51" s="326"/>
      <c r="F51" s="326"/>
      <c r="G51" s="163">
        <f>SUM(G38:G50)</f>
        <v>0</v>
      </c>
    </row>
    <row r="52" spans="1:7">
      <c r="A52" s="169"/>
      <c r="B52" s="170"/>
      <c r="C52" s="171"/>
      <c r="D52" s="170"/>
      <c r="E52" s="170"/>
      <c r="F52" s="172"/>
      <c r="G52" s="173"/>
    </row>
    <row r="53" spans="1:7">
      <c r="A53" s="76"/>
      <c r="B53" s="77"/>
      <c r="C53" s="220"/>
      <c r="D53" s="327" t="s">
        <v>51</v>
      </c>
      <c r="E53" s="328"/>
      <c r="F53" s="328"/>
      <c r="G53" s="168">
        <f>G16+G51+G9+G36+G30</f>
        <v>0</v>
      </c>
    </row>
    <row r="54" spans="1:7" ht="15">
      <c r="B54" s="2"/>
      <c r="C54" s="3"/>
      <c r="D54" s="1"/>
      <c r="E54" s="1"/>
      <c r="F54" s="36"/>
    </row>
  </sheetData>
  <mergeCells count="11">
    <mergeCell ref="A31:G31"/>
    <mergeCell ref="A36:F36"/>
    <mergeCell ref="A37:G37"/>
    <mergeCell ref="A51:F51"/>
    <mergeCell ref="D53:F53"/>
    <mergeCell ref="A30:F30"/>
    <mergeCell ref="A1:G1"/>
    <mergeCell ref="A3:G3"/>
    <mergeCell ref="A10:G10"/>
    <mergeCell ref="A16:F16"/>
    <mergeCell ref="A17:G1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I12"/>
  <sheetViews>
    <sheetView workbookViewId="0">
      <selection activeCell="K21" sqref="K21"/>
    </sheetView>
  </sheetViews>
  <sheetFormatPr defaultRowHeight="12.75"/>
  <cols>
    <col min="1" max="1" width="9.28515625" style="207" customWidth="1"/>
    <col min="2" max="2" width="48" style="182" customWidth="1"/>
    <col min="3" max="3" width="6.28515625" style="182" customWidth="1"/>
    <col min="4" max="4" width="6.85546875" style="207" customWidth="1"/>
    <col min="5" max="5" width="12.5703125" style="182" customWidth="1"/>
    <col min="6" max="6" width="12.42578125" style="182" customWidth="1"/>
    <col min="7" max="7" width="9.140625" style="182"/>
    <col min="8" max="8" width="12" style="182" customWidth="1"/>
    <col min="9" max="255" width="9.140625" style="182"/>
    <col min="256" max="256" width="7.28515625" style="182" customWidth="1"/>
    <col min="257" max="257" width="43" style="182" customWidth="1"/>
    <col min="258" max="258" width="7.7109375" style="182" customWidth="1"/>
    <col min="259" max="259" width="7.28515625" style="182" customWidth="1"/>
    <col min="260" max="260" width="13.5703125" style="182" customWidth="1"/>
    <col min="261" max="261" width="16.5703125" style="182" customWidth="1"/>
    <col min="262" max="511" width="9.140625" style="182"/>
    <col min="512" max="512" width="7.28515625" style="182" customWidth="1"/>
    <col min="513" max="513" width="43" style="182" customWidth="1"/>
    <col min="514" max="514" width="7.7109375" style="182" customWidth="1"/>
    <col min="515" max="515" width="7.28515625" style="182" customWidth="1"/>
    <col min="516" max="516" width="13.5703125" style="182" customWidth="1"/>
    <col min="517" max="517" width="16.5703125" style="182" customWidth="1"/>
    <col min="518" max="767" width="9.140625" style="182"/>
    <col min="768" max="768" width="7.28515625" style="182" customWidth="1"/>
    <col min="769" max="769" width="43" style="182" customWidth="1"/>
    <col min="770" max="770" width="7.7109375" style="182" customWidth="1"/>
    <col min="771" max="771" width="7.28515625" style="182" customWidth="1"/>
    <col min="772" max="772" width="13.5703125" style="182" customWidth="1"/>
    <col min="773" max="773" width="16.5703125" style="182" customWidth="1"/>
    <col min="774" max="1023" width="9.140625" style="182"/>
    <col min="1024" max="1024" width="7.28515625" style="182" customWidth="1"/>
    <col min="1025" max="1025" width="43" style="182" customWidth="1"/>
    <col min="1026" max="1026" width="7.7109375" style="182" customWidth="1"/>
    <col min="1027" max="1027" width="7.28515625" style="182" customWidth="1"/>
    <col min="1028" max="1028" width="13.5703125" style="182" customWidth="1"/>
    <col min="1029" max="1029" width="16.5703125" style="182" customWidth="1"/>
    <col min="1030" max="1279" width="9.140625" style="182"/>
    <col min="1280" max="1280" width="7.28515625" style="182" customWidth="1"/>
    <col min="1281" max="1281" width="43" style="182" customWidth="1"/>
    <col min="1282" max="1282" width="7.7109375" style="182" customWidth="1"/>
    <col min="1283" max="1283" width="7.28515625" style="182" customWidth="1"/>
    <col min="1284" max="1284" width="13.5703125" style="182" customWidth="1"/>
    <col min="1285" max="1285" width="16.5703125" style="182" customWidth="1"/>
    <col min="1286" max="1535" width="9.140625" style="182"/>
    <col min="1536" max="1536" width="7.28515625" style="182" customWidth="1"/>
    <col min="1537" max="1537" width="43" style="182" customWidth="1"/>
    <col min="1538" max="1538" width="7.7109375" style="182" customWidth="1"/>
    <col min="1539" max="1539" width="7.28515625" style="182" customWidth="1"/>
    <col min="1540" max="1540" width="13.5703125" style="182" customWidth="1"/>
    <col min="1541" max="1541" width="16.5703125" style="182" customWidth="1"/>
    <col min="1542" max="1791" width="9.140625" style="182"/>
    <col min="1792" max="1792" width="7.28515625" style="182" customWidth="1"/>
    <col min="1793" max="1793" width="43" style="182" customWidth="1"/>
    <col min="1794" max="1794" width="7.7109375" style="182" customWidth="1"/>
    <col min="1795" max="1795" width="7.28515625" style="182" customWidth="1"/>
    <col min="1796" max="1796" width="13.5703125" style="182" customWidth="1"/>
    <col min="1797" max="1797" width="16.5703125" style="182" customWidth="1"/>
    <col min="1798" max="2047" width="9.140625" style="182"/>
    <col min="2048" max="2048" width="7.28515625" style="182" customWidth="1"/>
    <col min="2049" max="2049" width="43" style="182" customWidth="1"/>
    <col min="2050" max="2050" width="7.7109375" style="182" customWidth="1"/>
    <col min="2051" max="2051" width="7.28515625" style="182" customWidth="1"/>
    <col min="2052" max="2052" width="13.5703125" style="182" customWidth="1"/>
    <col min="2053" max="2053" width="16.5703125" style="182" customWidth="1"/>
    <col min="2054" max="2303" width="9.140625" style="182"/>
    <col min="2304" max="2304" width="7.28515625" style="182" customWidth="1"/>
    <col min="2305" max="2305" width="43" style="182" customWidth="1"/>
    <col min="2306" max="2306" width="7.7109375" style="182" customWidth="1"/>
    <col min="2307" max="2307" width="7.28515625" style="182" customWidth="1"/>
    <col min="2308" max="2308" width="13.5703125" style="182" customWidth="1"/>
    <col min="2309" max="2309" width="16.5703125" style="182" customWidth="1"/>
    <col min="2310" max="2559" width="9.140625" style="182"/>
    <col min="2560" max="2560" width="7.28515625" style="182" customWidth="1"/>
    <col min="2561" max="2561" width="43" style="182" customWidth="1"/>
    <col min="2562" max="2562" width="7.7109375" style="182" customWidth="1"/>
    <col min="2563" max="2563" width="7.28515625" style="182" customWidth="1"/>
    <col min="2564" max="2564" width="13.5703125" style="182" customWidth="1"/>
    <col min="2565" max="2565" width="16.5703125" style="182" customWidth="1"/>
    <col min="2566" max="2815" width="9.140625" style="182"/>
    <col min="2816" max="2816" width="7.28515625" style="182" customWidth="1"/>
    <col min="2817" max="2817" width="43" style="182" customWidth="1"/>
    <col min="2818" max="2818" width="7.7109375" style="182" customWidth="1"/>
    <col min="2819" max="2819" width="7.28515625" style="182" customWidth="1"/>
    <col min="2820" max="2820" width="13.5703125" style="182" customWidth="1"/>
    <col min="2821" max="2821" width="16.5703125" style="182" customWidth="1"/>
    <col min="2822" max="3071" width="9.140625" style="182"/>
    <col min="3072" max="3072" width="7.28515625" style="182" customWidth="1"/>
    <col min="3073" max="3073" width="43" style="182" customWidth="1"/>
    <col min="3074" max="3074" width="7.7109375" style="182" customWidth="1"/>
    <col min="3075" max="3075" width="7.28515625" style="182" customWidth="1"/>
    <col min="3076" max="3076" width="13.5703125" style="182" customWidth="1"/>
    <col min="3077" max="3077" width="16.5703125" style="182" customWidth="1"/>
    <col min="3078" max="3327" width="9.140625" style="182"/>
    <col min="3328" max="3328" width="7.28515625" style="182" customWidth="1"/>
    <col min="3329" max="3329" width="43" style="182" customWidth="1"/>
    <col min="3330" max="3330" width="7.7109375" style="182" customWidth="1"/>
    <col min="3331" max="3331" width="7.28515625" style="182" customWidth="1"/>
    <col min="3332" max="3332" width="13.5703125" style="182" customWidth="1"/>
    <col min="3333" max="3333" width="16.5703125" style="182" customWidth="1"/>
    <col min="3334" max="3583" width="9.140625" style="182"/>
    <col min="3584" max="3584" width="7.28515625" style="182" customWidth="1"/>
    <col min="3585" max="3585" width="43" style="182" customWidth="1"/>
    <col min="3586" max="3586" width="7.7109375" style="182" customWidth="1"/>
    <col min="3587" max="3587" width="7.28515625" style="182" customWidth="1"/>
    <col min="3588" max="3588" width="13.5703125" style="182" customWidth="1"/>
    <col min="3589" max="3589" width="16.5703125" style="182" customWidth="1"/>
    <col min="3590" max="3839" width="9.140625" style="182"/>
    <col min="3840" max="3840" width="7.28515625" style="182" customWidth="1"/>
    <col min="3841" max="3841" width="43" style="182" customWidth="1"/>
    <col min="3842" max="3842" width="7.7109375" style="182" customWidth="1"/>
    <col min="3843" max="3843" width="7.28515625" style="182" customWidth="1"/>
    <col min="3844" max="3844" width="13.5703125" style="182" customWidth="1"/>
    <col min="3845" max="3845" width="16.5703125" style="182" customWidth="1"/>
    <col min="3846" max="4095" width="9.140625" style="182"/>
    <col min="4096" max="4096" width="7.28515625" style="182" customWidth="1"/>
    <col min="4097" max="4097" width="43" style="182" customWidth="1"/>
    <col min="4098" max="4098" width="7.7109375" style="182" customWidth="1"/>
    <col min="4099" max="4099" width="7.28515625" style="182" customWidth="1"/>
    <col min="4100" max="4100" width="13.5703125" style="182" customWidth="1"/>
    <col min="4101" max="4101" width="16.5703125" style="182" customWidth="1"/>
    <col min="4102" max="4351" width="9.140625" style="182"/>
    <col min="4352" max="4352" width="7.28515625" style="182" customWidth="1"/>
    <col min="4353" max="4353" width="43" style="182" customWidth="1"/>
    <col min="4354" max="4354" width="7.7109375" style="182" customWidth="1"/>
    <col min="4355" max="4355" width="7.28515625" style="182" customWidth="1"/>
    <col min="4356" max="4356" width="13.5703125" style="182" customWidth="1"/>
    <col min="4357" max="4357" width="16.5703125" style="182" customWidth="1"/>
    <col min="4358" max="4607" width="9.140625" style="182"/>
    <col min="4608" max="4608" width="7.28515625" style="182" customWidth="1"/>
    <col min="4609" max="4609" width="43" style="182" customWidth="1"/>
    <col min="4610" max="4610" width="7.7109375" style="182" customWidth="1"/>
    <col min="4611" max="4611" width="7.28515625" style="182" customWidth="1"/>
    <col min="4612" max="4612" width="13.5703125" style="182" customWidth="1"/>
    <col min="4613" max="4613" width="16.5703125" style="182" customWidth="1"/>
    <col min="4614" max="4863" width="9.140625" style="182"/>
    <col min="4864" max="4864" width="7.28515625" style="182" customWidth="1"/>
    <col min="4865" max="4865" width="43" style="182" customWidth="1"/>
    <col min="4866" max="4866" width="7.7109375" style="182" customWidth="1"/>
    <col min="4867" max="4867" width="7.28515625" style="182" customWidth="1"/>
    <col min="4868" max="4868" width="13.5703125" style="182" customWidth="1"/>
    <col min="4869" max="4869" width="16.5703125" style="182" customWidth="1"/>
    <col min="4870" max="5119" width="9.140625" style="182"/>
    <col min="5120" max="5120" width="7.28515625" style="182" customWidth="1"/>
    <col min="5121" max="5121" width="43" style="182" customWidth="1"/>
    <col min="5122" max="5122" width="7.7109375" style="182" customWidth="1"/>
    <col min="5123" max="5123" width="7.28515625" style="182" customWidth="1"/>
    <col min="5124" max="5124" width="13.5703125" style="182" customWidth="1"/>
    <col min="5125" max="5125" width="16.5703125" style="182" customWidth="1"/>
    <col min="5126" max="5375" width="9.140625" style="182"/>
    <col min="5376" max="5376" width="7.28515625" style="182" customWidth="1"/>
    <col min="5377" max="5377" width="43" style="182" customWidth="1"/>
    <col min="5378" max="5378" width="7.7109375" style="182" customWidth="1"/>
    <col min="5379" max="5379" width="7.28515625" style="182" customWidth="1"/>
    <col min="5380" max="5380" width="13.5703125" style="182" customWidth="1"/>
    <col min="5381" max="5381" width="16.5703125" style="182" customWidth="1"/>
    <col min="5382" max="5631" width="9.140625" style="182"/>
    <col min="5632" max="5632" width="7.28515625" style="182" customWidth="1"/>
    <col min="5633" max="5633" width="43" style="182" customWidth="1"/>
    <col min="5634" max="5634" width="7.7109375" style="182" customWidth="1"/>
    <col min="5635" max="5635" width="7.28515625" style="182" customWidth="1"/>
    <col min="5636" max="5636" width="13.5703125" style="182" customWidth="1"/>
    <col min="5637" max="5637" width="16.5703125" style="182" customWidth="1"/>
    <col min="5638" max="5887" width="9.140625" style="182"/>
    <col min="5888" max="5888" width="7.28515625" style="182" customWidth="1"/>
    <col min="5889" max="5889" width="43" style="182" customWidth="1"/>
    <col min="5890" max="5890" width="7.7109375" style="182" customWidth="1"/>
    <col min="5891" max="5891" width="7.28515625" style="182" customWidth="1"/>
    <col min="5892" max="5892" width="13.5703125" style="182" customWidth="1"/>
    <col min="5893" max="5893" width="16.5703125" style="182" customWidth="1"/>
    <col min="5894" max="6143" width="9.140625" style="182"/>
    <col min="6144" max="6144" width="7.28515625" style="182" customWidth="1"/>
    <col min="6145" max="6145" width="43" style="182" customWidth="1"/>
    <col min="6146" max="6146" width="7.7109375" style="182" customWidth="1"/>
    <col min="6147" max="6147" width="7.28515625" style="182" customWidth="1"/>
    <col min="6148" max="6148" width="13.5703125" style="182" customWidth="1"/>
    <col min="6149" max="6149" width="16.5703125" style="182" customWidth="1"/>
    <col min="6150" max="6399" width="9.140625" style="182"/>
    <col min="6400" max="6400" width="7.28515625" style="182" customWidth="1"/>
    <col min="6401" max="6401" width="43" style="182" customWidth="1"/>
    <col min="6402" max="6402" width="7.7109375" style="182" customWidth="1"/>
    <col min="6403" max="6403" width="7.28515625" style="182" customWidth="1"/>
    <col min="6404" max="6404" width="13.5703125" style="182" customWidth="1"/>
    <col min="6405" max="6405" width="16.5703125" style="182" customWidth="1"/>
    <col min="6406" max="6655" width="9.140625" style="182"/>
    <col min="6656" max="6656" width="7.28515625" style="182" customWidth="1"/>
    <col min="6657" max="6657" width="43" style="182" customWidth="1"/>
    <col min="6658" max="6658" width="7.7109375" style="182" customWidth="1"/>
    <col min="6659" max="6659" width="7.28515625" style="182" customWidth="1"/>
    <col min="6660" max="6660" width="13.5703125" style="182" customWidth="1"/>
    <col min="6661" max="6661" width="16.5703125" style="182" customWidth="1"/>
    <col min="6662" max="6911" width="9.140625" style="182"/>
    <col min="6912" max="6912" width="7.28515625" style="182" customWidth="1"/>
    <col min="6913" max="6913" width="43" style="182" customWidth="1"/>
    <col min="6914" max="6914" width="7.7109375" style="182" customWidth="1"/>
    <col min="6915" max="6915" width="7.28515625" style="182" customWidth="1"/>
    <col min="6916" max="6916" width="13.5703125" style="182" customWidth="1"/>
    <col min="6917" max="6917" width="16.5703125" style="182" customWidth="1"/>
    <col min="6918" max="7167" width="9.140625" style="182"/>
    <col min="7168" max="7168" width="7.28515625" style="182" customWidth="1"/>
    <col min="7169" max="7169" width="43" style="182" customWidth="1"/>
    <col min="7170" max="7170" width="7.7109375" style="182" customWidth="1"/>
    <col min="7171" max="7171" width="7.28515625" style="182" customWidth="1"/>
    <col min="7172" max="7172" width="13.5703125" style="182" customWidth="1"/>
    <col min="7173" max="7173" width="16.5703125" style="182" customWidth="1"/>
    <col min="7174" max="7423" width="9.140625" style="182"/>
    <col min="7424" max="7424" width="7.28515625" style="182" customWidth="1"/>
    <col min="7425" max="7425" width="43" style="182" customWidth="1"/>
    <col min="7426" max="7426" width="7.7109375" style="182" customWidth="1"/>
    <col min="7427" max="7427" width="7.28515625" style="182" customWidth="1"/>
    <col min="7428" max="7428" width="13.5703125" style="182" customWidth="1"/>
    <col min="7429" max="7429" width="16.5703125" style="182" customWidth="1"/>
    <col min="7430" max="7679" width="9.140625" style="182"/>
    <col min="7680" max="7680" width="7.28515625" style="182" customWidth="1"/>
    <col min="7681" max="7681" width="43" style="182" customWidth="1"/>
    <col min="7682" max="7682" width="7.7109375" style="182" customWidth="1"/>
    <col min="7683" max="7683" width="7.28515625" style="182" customWidth="1"/>
    <col min="7684" max="7684" width="13.5703125" style="182" customWidth="1"/>
    <col min="7685" max="7685" width="16.5703125" style="182" customWidth="1"/>
    <col min="7686" max="7935" width="9.140625" style="182"/>
    <col min="7936" max="7936" width="7.28515625" style="182" customWidth="1"/>
    <col min="7937" max="7937" width="43" style="182" customWidth="1"/>
    <col min="7938" max="7938" width="7.7109375" style="182" customWidth="1"/>
    <col min="7939" max="7939" width="7.28515625" style="182" customWidth="1"/>
    <col min="7940" max="7940" width="13.5703125" style="182" customWidth="1"/>
    <col min="7941" max="7941" width="16.5703125" style="182" customWidth="1"/>
    <col min="7942" max="8191" width="9.140625" style="182"/>
    <col min="8192" max="8192" width="7.28515625" style="182" customWidth="1"/>
    <col min="8193" max="8193" width="43" style="182" customWidth="1"/>
    <col min="8194" max="8194" width="7.7109375" style="182" customWidth="1"/>
    <col min="8195" max="8195" width="7.28515625" style="182" customWidth="1"/>
    <col min="8196" max="8196" width="13.5703125" style="182" customWidth="1"/>
    <col min="8197" max="8197" width="16.5703125" style="182" customWidth="1"/>
    <col min="8198" max="8447" width="9.140625" style="182"/>
    <col min="8448" max="8448" width="7.28515625" style="182" customWidth="1"/>
    <col min="8449" max="8449" width="43" style="182" customWidth="1"/>
    <col min="8450" max="8450" width="7.7109375" style="182" customWidth="1"/>
    <col min="8451" max="8451" width="7.28515625" style="182" customWidth="1"/>
    <col min="8452" max="8452" width="13.5703125" style="182" customWidth="1"/>
    <col min="8453" max="8453" width="16.5703125" style="182" customWidth="1"/>
    <col min="8454" max="8703" width="9.140625" style="182"/>
    <col min="8704" max="8704" width="7.28515625" style="182" customWidth="1"/>
    <col min="8705" max="8705" width="43" style="182" customWidth="1"/>
    <col min="8706" max="8706" width="7.7109375" style="182" customWidth="1"/>
    <col min="8707" max="8707" width="7.28515625" style="182" customWidth="1"/>
    <col min="8708" max="8708" width="13.5703125" style="182" customWidth="1"/>
    <col min="8709" max="8709" width="16.5703125" style="182" customWidth="1"/>
    <col min="8710" max="8959" width="9.140625" style="182"/>
    <col min="8960" max="8960" width="7.28515625" style="182" customWidth="1"/>
    <col min="8961" max="8961" width="43" style="182" customWidth="1"/>
    <col min="8962" max="8962" width="7.7109375" style="182" customWidth="1"/>
    <col min="8963" max="8963" width="7.28515625" style="182" customWidth="1"/>
    <col min="8964" max="8964" width="13.5703125" style="182" customWidth="1"/>
    <col min="8965" max="8965" width="16.5703125" style="182" customWidth="1"/>
    <col min="8966" max="9215" width="9.140625" style="182"/>
    <col min="9216" max="9216" width="7.28515625" style="182" customWidth="1"/>
    <col min="9217" max="9217" width="43" style="182" customWidth="1"/>
    <col min="9218" max="9218" width="7.7109375" style="182" customWidth="1"/>
    <col min="9219" max="9219" width="7.28515625" style="182" customWidth="1"/>
    <col min="9220" max="9220" width="13.5703125" style="182" customWidth="1"/>
    <col min="9221" max="9221" width="16.5703125" style="182" customWidth="1"/>
    <col min="9222" max="9471" width="9.140625" style="182"/>
    <col min="9472" max="9472" width="7.28515625" style="182" customWidth="1"/>
    <col min="9473" max="9473" width="43" style="182" customWidth="1"/>
    <col min="9474" max="9474" width="7.7109375" style="182" customWidth="1"/>
    <col min="9475" max="9475" width="7.28515625" style="182" customWidth="1"/>
    <col min="9476" max="9476" width="13.5703125" style="182" customWidth="1"/>
    <col min="9477" max="9477" width="16.5703125" style="182" customWidth="1"/>
    <col min="9478" max="9727" width="9.140625" style="182"/>
    <col min="9728" max="9728" width="7.28515625" style="182" customWidth="1"/>
    <col min="9729" max="9729" width="43" style="182" customWidth="1"/>
    <col min="9730" max="9730" width="7.7109375" style="182" customWidth="1"/>
    <col min="9731" max="9731" width="7.28515625" style="182" customWidth="1"/>
    <col min="9732" max="9732" width="13.5703125" style="182" customWidth="1"/>
    <col min="9733" max="9733" width="16.5703125" style="182" customWidth="1"/>
    <col min="9734" max="9983" width="9.140625" style="182"/>
    <col min="9984" max="9984" width="7.28515625" style="182" customWidth="1"/>
    <col min="9985" max="9985" width="43" style="182" customWidth="1"/>
    <col min="9986" max="9986" width="7.7109375" style="182" customWidth="1"/>
    <col min="9987" max="9987" width="7.28515625" style="182" customWidth="1"/>
    <col min="9988" max="9988" width="13.5703125" style="182" customWidth="1"/>
    <col min="9989" max="9989" width="16.5703125" style="182" customWidth="1"/>
    <col min="9990" max="10239" width="9.140625" style="182"/>
    <col min="10240" max="10240" width="7.28515625" style="182" customWidth="1"/>
    <col min="10241" max="10241" width="43" style="182" customWidth="1"/>
    <col min="10242" max="10242" width="7.7109375" style="182" customWidth="1"/>
    <col min="10243" max="10243" width="7.28515625" style="182" customWidth="1"/>
    <col min="10244" max="10244" width="13.5703125" style="182" customWidth="1"/>
    <col min="10245" max="10245" width="16.5703125" style="182" customWidth="1"/>
    <col min="10246" max="10495" width="9.140625" style="182"/>
    <col min="10496" max="10496" width="7.28515625" style="182" customWidth="1"/>
    <col min="10497" max="10497" width="43" style="182" customWidth="1"/>
    <col min="10498" max="10498" width="7.7109375" style="182" customWidth="1"/>
    <col min="10499" max="10499" width="7.28515625" style="182" customWidth="1"/>
    <col min="10500" max="10500" width="13.5703125" style="182" customWidth="1"/>
    <col min="10501" max="10501" width="16.5703125" style="182" customWidth="1"/>
    <col min="10502" max="10751" width="9.140625" style="182"/>
    <col min="10752" max="10752" width="7.28515625" style="182" customWidth="1"/>
    <col min="10753" max="10753" width="43" style="182" customWidth="1"/>
    <col min="10754" max="10754" width="7.7109375" style="182" customWidth="1"/>
    <col min="10755" max="10755" width="7.28515625" style="182" customWidth="1"/>
    <col min="10756" max="10756" width="13.5703125" style="182" customWidth="1"/>
    <col min="10757" max="10757" width="16.5703125" style="182" customWidth="1"/>
    <col min="10758" max="11007" width="9.140625" style="182"/>
    <col min="11008" max="11008" width="7.28515625" style="182" customWidth="1"/>
    <col min="11009" max="11009" width="43" style="182" customWidth="1"/>
    <col min="11010" max="11010" width="7.7109375" style="182" customWidth="1"/>
    <col min="11011" max="11011" width="7.28515625" style="182" customWidth="1"/>
    <col min="11012" max="11012" width="13.5703125" style="182" customWidth="1"/>
    <col min="11013" max="11013" width="16.5703125" style="182" customWidth="1"/>
    <col min="11014" max="11263" width="9.140625" style="182"/>
    <col min="11264" max="11264" width="7.28515625" style="182" customWidth="1"/>
    <col min="11265" max="11265" width="43" style="182" customWidth="1"/>
    <col min="11266" max="11266" width="7.7109375" style="182" customWidth="1"/>
    <col min="11267" max="11267" width="7.28515625" style="182" customWidth="1"/>
    <col min="11268" max="11268" width="13.5703125" style="182" customWidth="1"/>
    <col min="11269" max="11269" width="16.5703125" style="182" customWidth="1"/>
    <col min="11270" max="11519" width="9.140625" style="182"/>
    <col min="11520" max="11520" width="7.28515625" style="182" customWidth="1"/>
    <col min="11521" max="11521" width="43" style="182" customWidth="1"/>
    <col min="11522" max="11522" width="7.7109375" style="182" customWidth="1"/>
    <col min="11523" max="11523" width="7.28515625" style="182" customWidth="1"/>
    <col min="11524" max="11524" width="13.5703125" style="182" customWidth="1"/>
    <col min="11525" max="11525" width="16.5703125" style="182" customWidth="1"/>
    <col min="11526" max="11775" width="9.140625" style="182"/>
    <col min="11776" max="11776" width="7.28515625" style="182" customWidth="1"/>
    <col min="11777" max="11777" width="43" style="182" customWidth="1"/>
    <col min="11778" max="11778" width="7.7109375" style="182" customWidth="1"/>
    <col min="11779" max="11779" width="7.28515625" style="182" customWidth="1"/>
    <col min="11780" max="11780" width="13.5703125" style="182" customWidth="1"/>
    <col min="11781" max="11781" width="16.5703125" style="182" customWidth="1"/>
    <col min="11782" max="12031" width="9.140625" style="182"/>
    <col min="12032" max="12032" width="7.28515625" style="182" customWidth="1"/>
    <col min="12033" max="12033" width="43" style="182" customWidth="1"/>
    <col min="12034" max="12034" width="7.7109375" style="182" customWidth="1"/>
    <col min="12035" max="12035" width="7.28515625" style="182" customWidth="1"/>
    <col min="12036" max="12036" width="13.5703125" style="182" customWidth="1"/>
    <col min="12037" max="12037" width="16.5703125" style="182" customWidth="1"/>
    <col min="12038" max="12287" width="9.140625" style="182"/>
    <col min="12288" max="12288" width="7.28515625" style="182" customWidth="1"/>
    <col min="12289" max="12289" width="43" style="182" customWidth="1"/>
    <col min="12290" max="12290" width="7.7109375" style="182" customWidth="1"/>
    <col min="12291" max="12291" width="7.28515625" style="182" customWidth="1"/>
    <col min="12292" max="12292" width="13.5703125" style="182" customWidth="1"/>
    <col min="12293" max="12293" width="16.5703125" style="182" customWidth="1"/>
    <col min="12294" max="12543" width="9.140625" style="182"/>
    <col min="12544" max="12544" width="7.28515625" style="182" customWidth="1"/>
    <col min="12545" max="12545" width="43" style="182" customWidth="1"/>
    <col min="12546" max="12546" width="7.7109375" style="182" customWidth="1"/>
    <col min="12547" max="12547" width="7.28515625" style="182" customWidth="1"/>
    <col min="12548" max="12548" width="13.5703125" style="182" customWidth="1"/>
    <col min="12549" max="12549" width="16.5703125" style="182" customWidth="1"/>
    <col min="12550" max="12799" width="9.140625" style="182"/>
    <col min="12800" max="12800" width="7.28515625" style="182" customWidth="1"/>
    <col min="12801" max="12801" width="43" style="182" customWidth="1"/>
    <col min="12802" max="12802" width="7.7109375" style="182" customWidth="1"/>
    <col min="12803" max="12803" width="7.28515625" style="182" customWidth="1"/>
    <col min="12804" max="12804" width="13.5703125" style="182" customWidth="1"/>
    <col min="12805" max="12805" width="16.5703125" style="182" customWidth="1"/>
    <col min="12806" max="13055" width="9.140625" style="182"/>
    <col min="13056" max="13056" width="7.28515625" style="182" customWidth="1"/>
    <col min="13057" max="13057" width="43" style="182" customWidth="1"/>
    <col min="13058" max="13058" width="7.7109375" style="182" customWidth="1"/>
    <col min="13059" max="13059" width="7.28515625" style="182" customWidth="1"/>
    <col min="13060" max="13060" width="13.5703125" style="182" customWidth="1"/>
    <col min="13061" max="13061" width="16.5703125" style="182" customWidth="1"/>
    <col min="13062" max="13311" width="9.140625" style="182"/>
    <col min="13312" max="13312" width="7.28515625" style="182" customWidth="1"/>
    <col min="13313" max="13313" width="43" style="182" customWidth="1"/>
    <col min="13314" max="13314" width="7.7109375" style="182" customWidth="1"/>
    <col min="13315" max="13315" width="7.28515625" style="182" customWidth="1"/>
    <col min="13316" max="13316" width="13.5703125" style="182" customWidth="1"/>
    <col min="13317" max="13317" width="16.5703125" style="182" customWidth="1"/>
    <col min="13318" max="13567" width="9.140625" style="182"/>
    <col min="13568" max="13568" width="7.28515625" style="182" customWidth="1"/>
    <col min="13569" max="13569" width="43" style="182" customWidth="1"/>
    <col min="13570" max="13570" width="7.7109375" style="182" customWidth="1"/>
    <col min="13571" max="13571" width="7.28515625" style="182" customWidth="1"/>
    <col min="13572" max="13572" width="13.5703125" style="182" customWidth="1"/>
    <col min="13573" max="13573" width="16.5703125" style="182" customWidth="1"/>
    <col min="13574" max="13823" width="9.140625" style="182"/>
    <col min="13824" max="13824" width="7.28515625" style="182" customWidth="1"/>
    <col min="13825" max="13825" width="43" style="182" customWidth="1"/>
    <col min="13826" max="13826" width="7.7109375" style="182" customWidth="1"/>
    <col min="13827" max="13827" width="7.28515625" style="182" customWidth="1"/>
    <col min="13828" max="13828" width="13.5703125" style="182" customWidth="1"/>
    <col min="13829" max="13829" width="16.5703125" style="182" customWidth="1"/>
    <col min="13830" max="14079" width="9.140625" style="182"/>
    <col min="14080" max="14080" width="7.28515625" style="182" customWidth="1"/>
    <col min="14081" max="14081" width="43" style="182" customWidth="1"/>
    <col min="14082" max="14082" width="7.7109375" style="182" customWidth="1"/>
    <col min="14083" max="14083" width="7.28515625" style="182" customWidth="1"/>
    <col min="14084" max="14084" width="13.5703125" style="182" customWidth="1"/>
    <col min="14085" max="14085" width="16.5703125" style="182" customWidth="1"/>
    <col min="14086" max="14335" width="9.140625" style="182"/>
    <col min="14336" max="14336" width="7.28515625" style="182" customWidth="1"/>
    <col min="14337" max="14337" width="43" style="182" customWidth="1"/>
    <col min="14338" max="14338" width="7.7109375" style="182" customWidth="1"/>
    <col min="14339" max="14339" width="7.28515625" style="182" customWidth="1"/>
    <col min="14340" max="14340" width="13.5703125" style="182" customWidth="1"/>
    <col min="14341" max="14341" width="16.5703125" style="182" customWidth="1"/>
    <col min="14342" max="14591" width="9.140625" style="182"/>
    <col min="14592" max="14592" width="7.28515625" style="182" customWidth="1"/>
    <col min="14593" max="14593" width="43" style="182" customWidth="1"/>
    <col min="14594" max="14594" width="7.7109375" style="182" customWidth="1"/>
    <col min="14595" max="14595" width="7.28515625" style="182" customWidth="1"/>
    <col min="14596" max="14596" width="13.5703125" style="182" customWidth="1"/>
    <col min="14597" max="14597" width="16.5703125" style="182" customWidth="1"/>
    <col min="14598" max="14847" width="9.140625" style="182"/>
    <col min="14848" max="14848" width="7.28515625" style="182" customWidth="1"/>
    <col min="14849" max="14849" width="43" style="182" customWidth="1"/>
    <col min="14850" max="14850" width="7.7109375" style="182" customWidth="1"/>
    <col min="14851" max="14851" width="7.28515625" style="182" customWidth="1"/>
    <col min="14852" max="14852" width="13.5703125" style="182" customWidth="1"/>
    <col min="14853" max="14853" width="16.5703125" style="182" customWidth="1"/>
    <col min="14854" max="15103" width="9.140625" style="182"/>
    <col min="15104" max="15104" width="7.28515625" style="182" customWidth="1"/>
    <col min="15105" max="15105" width="43" style="182" customWidth="1"/>
    <col min="15106" max="15106" width="7.7109375" style="182" customWidth="1"/>
    <col min="15107" max="15107" width="7.28515625" style="182" customWidth="1"/>
    <col min="15108" max="15108" width="13.5703125" style="182" customWidth="1"/>
    <col min="15109" max="15109" width="16.5703125" style="182" customWidth="1"/>
    <col min="15110" max="15359" width="9.140625" style="182"/>
    <col min="15360" max="15360" width="7.28515625" style="182" customWidth="1"/>
    <col min="15361" max="15361" width="43" style="182" customWidth="1"/>
    <col min="15362" max="15362" width="7.7109375" style="182" customWidth="1"/>
    <col min="15363" max="15363" width="7.28515625" style="182" customWidth="1"/>
    <col min="15364" max="15364" width="13.5703125" style="182" customWidth="1"/>
    <col min="15365" max="15365" width="16.5703125" style="182" customWidth="1"/>
    <col min="15366" max="15615" width="9.140625" style="182"/>
    <col min="15616" max="15616" width="7.28515625" style="182" customWidth="1"/>
    <col min="15617" max="15617" width="43" style="182" customWidth="1"/>
    <col min="15618" max="15618" width="7.7109375" style="182" customWidth="1"/>
    <col min="15619" max="15619" width="7.28515625" style="182" customWidth="1"/>
    <col min="15620" max="15620" width="13.5703125" style="182" customWidth="1"/>
    <col min="15621" max="15621" width="16.5703125" style="182" customWidth="1"/>
    <col min="15622" max="15871" width="9.140625" style="182"/>
    <col min="15872" max="15872" width="7.28515625" style="182" customWidth="1"/>
    <col min="15873" max="15873" width="43" style="182" customWidth="1"/>
    <col min="15874" max="15874" width="7.7109375" style="182" customWidth="1"/>
    <col min="15875" max="15875" width="7.28515625" style="182" customWidth="1"/>
    <col min="15876" max="15876" width="13.5703125" style="182" customWidth="1"/>
    <col min="15877" max="15877" width="16.5703125" style="182" customWidth="1"/>
    <col min="15878" max="16127" width="9.140625" style="182"/>
    <col min="16128" max="16128" width="7.28515625" style="182" customWidth="1"/>
    <col min="16129" max="16129" width="43" style="182" customWidth="1"/>
    <col min="16130" max="16130" width="7.7109375" style="182" customWidth="1"/>
    <col min="16131" max="16131" width="7.28515625" style="182" customWidth="1"/>
    <col min="16132" max="16132" width="13.5703125" style="182" customWidth="1"/>
    <col min="16133" max="16133" width="16.5703125" style="182" customWidth="1"/>
    <col min="16134" max="16384" width="9.140625" style="182"/>
  </cols>
  <sheetData>
    <row r="1" spans="1:9" ht="15">
      <c r="A1" s="341" t="s">
        <v>482</v>
      </c>
      <c r="B1" s="341"/>
      <c r="C1" s="341"/>
      <c r="D1" s="341"/>
      <c r="E1" s="341"/>
      <c r="F1" s="341"/>
    </row>
    <row r="2" spans="1:9" ht="15">
      <c r="A2" s="342" t="s">
        <v>237</v>
      </c>
      <c r="B2" s="343"/>
      <c r="C2" s="343"/>
      <c r="D2" s="343"/>
      <c r="E2" s="343"/>
      <c r="F2" s="343"/>
    </row>
    <row r="3" spans="1:9" ht="15">
      <c r="A3" s="347" t="s">
        <v>205</v>
      </c>
      <c r="B3" s="348"/>
      <c r="C3" s="348"/>
      <c r="D3" s="348"/>
      <c r="E3" s="349"/>
      <c r="F3" s="350"/>
    </row>
    <row r="4" spans="1:9" ht="45">
      <c r="A4" s="210" t="s">
        <v>614</v>
      </c>
      <c r="B4" s="200" t="s">
        <v>615</v>
      </c>
      <c r="C4" s="201" t="s">
        <v>9</v>
      </c>
      <c r="D4" s="201">
        <v>1</v>
      </c>
      <c r="E4" s="202"/>
      <c r="F4" s="199"/>
    </row>
    <row r="5" spans="1:9" ht="45">
      <c r="A5" s="210" t="s">
        <v>616</v>
      </c>
      <c r="B5" s="200" t="s">
        <v>617</v>
      </c>
      <c r="C5" s="201" t="s">
        <v>9</v>
      </c>
      <c r="D5" s="201">
        <v>1</v>
      </c>
      <c r="E5" s="202"/>
      <c r="F5" s="199"/>
    </row>
    <row r="6" spans="1:9" ht="15">
      <c r="A6" s="210" t="s">
        <v>618</v>
      </c>
      <c r="B6" s="200" t="s">
        <v>257</v>
      </c>
      <c r="C6" s="201" t="s">
        <v>9</v>
      </c>
      <c r="D6" s="201">
        <v>1</v>
      </c>
      <c r="E6" s="202"/>
      <c r="F6" s="199"/>
    </row>
    <row r="7" spans="1:9" ht="15">
      <c r="A7" s="210" t="s">
        <v>619</v>
      </c>
      <c r="B7" s="200" t="s">
        <v>259</v>
      </c>
      <c r="C7" s="201" t="s">
        <v>9</v>
      </c>
      <c r="D7" s="201">
        <v>1</v>
      </c>
      <c r="E7" s="202"/>
      <c r="F7" s="199"/>
      <c r="I7" s="182">
        <f>72/24</f>
        <v>3</v>
      </c>
    </row>
    <row r="8" spans="1:9" ht="15">
      <c r="A8" s="210" t="s">
        <v>620</v>
      </c>
      <c r="B8" s="200" t="s">
        <v>258</v>
      </c>
      <c r="C8" s="201" t="s">
        <v>9</v>
      </c>
      <c r="D8" s="201">
        <v>1</v>
      </c>
      <c r="E8" s="202"/>
      <c r="F8" s="199"/>
    </row>
    <row r="9" spans="1:9" ht="15">
      <c r="A9" s="210" t="s">
        <v>621</v>
      </c>
      <c r="B9" s="200" t="s">
        <v>260</v>
      </c>
      <c r="C9" s="201" t="s">
        <v>9</v>
      </c>
      <c r="D9" s="201">
        <v>1</v>
      </c>
      <c r="E9" s="202"/>
      <c r="F9" s="199"/>
    </row>
    <row r="10" spans="1:9" ht="30">
      <c r="A10" s="210" t="s">
        <v>622</v>
      </c>
      <c r="B10" s="200" t="s">
        <v>261</v>
      </c>
      <c r="C10" s="201" t="s">
        <v>9</v>
      </c>
      <c r="D10" s="201">
        <v>1</v>
      </c>
      <c r="E10" s="202"/>
      <c r="F10" s="199"/>
    </row>
    <row r="11" spans="1:9" ht="60">
      <c r="A11" s="210" t="s">
        <v>623</v>
      </c>
      <c r="B11" s="200" t="s">
        <v>269</v>
      </c>
      <c r="C11" s="201" t="s">
        <v>9</v>
      </c>
      <c r="D11" s="201">
        <v>1</v>
      </c>
      <c r="E11" s="202"/>
      <c r="F11" s="199"/>
    </row>
    <row r="12" spans="1:9" ht="15">
      <c r="A12" s="339" t="s">
        <v>19</v>
      </c>
      <c r="B12" s="339"/>
      <c r="C12" s="339"/>
      <c r="D12" s="339"/>
      <c r="E12" s="353"/>
      <c r="F12" s="205">
        <f>SUM(F4:F11)</f>
        <v>0</v>
      </c>
    </row>
  </sheetData>
  <mergeCells count="4">
    <mergeCell ref="A1:F1"/>
    <mergeCell ref="A2:F2"/>
    <mergeCell ref="A3:F3"/>
    <mergeCell ref="A12:E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tabColor rgb="FFFFC000"/>
  </sheetPr>
  <dimension ref="A1:G71"/>
  <sheetViews>
    <sheetView zoomScale="90" zoomScaleNormal="90" zoomScaleSheetLayoutView="75" workbookViewId="0">
      <selection activeCell="I65" sqref="I65"/>
    </sheetView>
  </sheetViews>
  <sheetFormatPr defaultColWidth="11.42578125" defaultRowHeight="12.75"/>
  <cols>
    <col min="1" max="1" width="14.42578125" style="92" customWidth="1"/>
    <col min="2" max="2" width="11.28515625" style="15" customWidth="1"/>
    <col min="3" max="3" width="35.28515625" style="18" customWidth="1"/>
    <col min="4" max="4" width="4.85546875" style="15" bestFit="1" customWidth="1"/>
    <col min="5" max="5" width="6.7109375" style="20" customWidth="1"/>
    <col min="6" max="6" width="13.140625" style="19" customWidth="1"/>
    <col min="7" max="7" width="13.85546875" style="15" customWidth="1"/>
    <col min="8" max="229" width="11.42578125" style="15"/>
    <col min="230" max="230" width="7.42578125" style="15" customWidth="1"/>
    <col min="231" max="231" width="51.140625" style="15" customWidth="1"/>
    <col min="232" max="232" width="4.85546875" style="15" bestFit="1" customWidth="1"/>
    <col min="233" max="233" width="7.7109375" style="15" bestFit="1" customWidth="1"/>
    <col min="234" max="234" width="14.28515625" style="15" customWidth="1"/>
    <col min="235" max="235" width="15.5703125" style="15" customWidth="1"/>
    <col min="236" max="485" width="11.42578125" style="15"/>
    <col min="486" max="486" width="7.42578125" style="15" customWidth="1"/>
    <col min="487" max="487" width="51.140625" style="15" customWidth="1"/>
    <col min="488" max="488" width="4.85546875" style="15" bestFit="1" customWidth="1"/>
    <col min="489" max="489" width="7.7109375" style="15" bestFit="1" customWidth="1"/>
    <col min="490" max="490" width="14.28515625" style="15" customWidth="1"/>
    <col min="491" max="491" width="15.5703125" style="15" customWidth="1"/>
    <col min="492" max="741" width="11.42578125" style="15"/>
    <col min="742" max="742" width="7.42578125" style="15" customWidth="1"/>
    <col min="743" max="743" width="51.140625" style="15" customWidth="1"/>
    <col min="744" max="744" width="4.85546875" style="15" bestFit="1" customWidth="1"/>
    <col min="745" max="745" width="7.7109375" style="15" bestFit="1" customWidth="1"/>
    <col min="746" max="746" width="14.28515625" style="15" customWidth="1"/>
    <col min="747" max="747" width="15.5703125" style="15" customWidth="1"/>
    <col min="748" max="997" width="11.42578125" style="15"/>
    <col min="998" max="998" width="7.42578125" style="15" customWidth="1"/>
    <col min="999" max="999" width="51.140625" style="15" customWidth="1"/>
    <col min="1000" max="1000" width="4.85546875" style="15" bestFit="1" customWidth="1"/>
    <col min="1001" max="1001" width="7.7109375" style="15" bestFit="1" customWidth="1"/>
    <col min="1002" max="1002" width="14.28515625" style="15" customWidth="1"/>
    <col min="1003" max="1003" width="15.5703125" style="15" customWidth="1"/>
    <col min="1004" max="1253" width="11.42578125" style="15"/>
    <col min="1254" max="1254" width="7.42578125" style="15" customWidth="1"/>
    <col min="1255" max="1255" width="51.140625" style="15" customWidth="1"/>
    <col min="1256" max="1256" width="4.85546875" style="15" bestFit="1" customWidth="1"/>
    <col min="1257" max="1257" width="7.7109375" style="15" bestFit="1" customWidth="1"/>
    <col min="1258" max="1258" width="14.28515625" style="15" customWidth="1"/>
    <col min="1259" max="1259" width="15.5703125" style="15" customWidth="1"/>
    <col min="1260" max="1509" width="11.42578125" style="15"/>
    <col min="1510" max="1510" width="7.42578125" style="15" customWidth="1"/>
    <col min="1511" max="1511" width="51.140625" style="15" customWidth="1"/>
    <col min="1512" max="1512" width="4.85546875" style="15" bestFit="1" customWidth="1"/>
    <col min="1513" max="1513" width="7.7109375" style="15" bestFit="1" customWidth="1"/>
    <col min="1514" max="1514" width="14.28515625" style="15" customWidth="1"/>
    <col min="1515" max="1515" width="15.5703125" style="15" customWidth="1"/>
    <col min="1516" max="1765" width="11.42578125" style="15"/>
    <col min="1766" max="1766" width="7.42578125" style="15" customWidth="1"/>
    <col min="1767" max="1767" width="51.140625" style="15" customWidth="1"/>
    <col min="1768" max="1768" width="4.85546875" style="15" bestFit="1" customWidth="1"/>
    <col min="1769" max="1769" width="7.7109375" style="15" bestFit="1" customWidth="1"/>
    <col min="1770" max="1770" width="14.28515625" style="15" customWidth="1"/>
    <col min="1771" max="1771" width="15.5703125" style="15" customWidth="1"/>
    <col min="1772" max="2021" width="11.42578125" style="15"/>
    <col min="2022" max="2022" width="7.42578125" style="15" customWidth="1"/>
    <col min="2023" max="2023" width="51.140625" style="15" customWidth="1"/>
    <col min="2024" max="2024" width="4.85546875" style="15" bestFit="1" customWidth="1"/>
    <col min="2025" max="2025" width="7.7109375" style="15" bestFit="1" customWidth="1"/>
    <col min="2026" max="2026" width="14.28515625" style="15" customWidth="1"/>
    <col min="2027" max="2027" width="15.5703125" style="15" customWidth="1"/>
    <col min="2028" max="2277" width="11.42578125" style="15"/>
    <col min="2278" max="2278" width="7.42578125" style="15" customWidth="1"/>
    <col min="2279" max="2279" width="51.140625" style="15" customWidth="1"/>
    <col min="2280" max="2280" width="4.85546875" style="15" bestFit="1" customWidth="1"/>
    <col min="2281" max="2281" width="7.7109375" style="15" bestFit="1" customWidth="1"/>
    <col min="2282" max="2282" width="14.28515625" style="15" customWidth="1"/>
    <col min="2283" max="2283" width="15.5703125" style="15" customWidth="1"/>
    <col min="2284" max="2533" width="11.42578125" style="15"/>
    <col min="2534" max="2534" width="7.42578125" style="15" customWidth="1"/>
    <col min="2535" max="2535" width="51.140625" style="15" customWidth="1"/>
    <col min="2536" max="2536" width="4.85546875" style="15" bestFit="1" customWidth="1"/>
    <col min="2537" max="2537" width="7.7109375" style="15" bestFit="1" customWidth="1"/>
    <col min="2538" max="2538" width="14.28515625" style="15" customWidth="1"/>
    <col min="2539" max="2539" width="15.5703125" style="15" customWidth="1"/>
    <col min="2540" max="2789" width="11.42578125" style="15"/>
    <col min="2790" max="2790" width="7.42578125" style="15" customWidth="1"/>
    <col min="2791" max="2791" width="51.140625" style="15" customWidth="1"/>
    <col min="2792" max="2792" width="4.85546875" style="15" bestFit="1" customWidth="1"/>
    <col min="2793" max="2793" width="7.7109375" style="15" bestFit="1" customWidth="1"/>
    <col min="2794" max="2794" width="14.28515625" style="15" customWidth="1"/>
    <col min="2795" max="2795" width="15.5703125" style="15" customWidth="1"/>
    <col min="2796" max="3045" width="11.42578125" style="15"/>
    <col min="3046" max="3046" width="7.42578125" style="15" customWidth="1"/>
    <col min="3047" max="3047" width="51.140625" style="15" customWidth="1"/>
    <col min="3048" max="3048" width="4.85546875" style="15" bestFit="1" customWidth="1"/>
    <col min="3049" max="3049" width="7.7109375" style="15" bestFit="1" customWidth="1"/>
    <col min="3050" max="3050" width="14.28515625" style="15" customWidth="1"/>
    <col min="3051" max="3051" width="15.5703125" style="15" customWidth="1"/>
    <col min="3052" max="3301" width="11.42578125" style="15"/>
    <col min="3302" max="3302" width="7.42578125" style="15" customWidth="1"/>
    <col min="3303" max="3303" width="51.140625" style="15" customWidth="1"/>
    <col min="3304" max="3304" width="4.85546875" style="15" bestFit="1" customWidth="1"/>
    <col min="3305" max="3305" width="7.7109375" style="15" bestFit="1" customWidth="1"/>
    <col min="3306" max="3306" width="14.28515625" style="15" customWidth="1"/>
    <col min="3307" max="3307" width="15.5703125" style="15" customWidth="1"/>
    <col min="3308" max="3557" width="11.42578125" style="15"/>
    <col min="3558" max="3558" width="7.42578125" style="15" customWidth="1"/>
    <col min="3559" max="3559" width="51.140625" style="15" customWidth="1"/>
    <col min="3560" max="3560" width="4.85546875" style="15" bestFit="1" customWidth="1"/>
    <col min="3561" max="3561" width="7.7109375" style="15" bestFit="1" customWidth="1"/>
    <col min="3562" max="3562" width="14.28515625" style="15" customWidth="1"/>
    <col min="3563" max="3563" width="15.5703125" style="15" customWidth="1"/>
    <col min="3564" max="3813" width="11.42578125" style="15"/>
    <col min="3814" max="3814" width="7.42578125" style="15" customWidth="1"/>
    <col min="3815" max="3815" width="51.140625" style="15" customWidth="1"/>
    <col min="3816" max="3816" width="4.85546875" style="15" bestFit="1" customWidth="1"/>
    <col min="3817" max="3817" width="7.7109375" style="15" bestFit="1" customWidth="1"/>
    <col min="3818" max="3818" width="14.28515625" style="15" customWidth="1"/>
    <col min="3819" max="3819" width="15.5703125" style="15" customWidth="1"/>
    <col min="3820" max="4069" width="11.42578125" style="15"/>
    <col min="4070" max="4070" width="7.42578125" style="15" customWidth="1"/>
    <col min="4071" max="4071" width="51.140625" style="15" customWidth="1"/>
    <col min="4072" max="4072" width="4.85546875" style="15" bestFit="1" customWidth="1"/>
    <col min="4073" max="4073" width="7.7109375" style="15" bestFit="1" customWidth="1"/>
    <col min="4074" max="4074" width="14.28515625" style="15" customWidth="1"/>
    <col min="4075" max="4075" width="15.5703125" style="15" customWidth="1"/>
    <col min="4076" max="4325" width="11.42578125" style="15"/>
    <col min="4326" max="4326" width="7.42578125" style="15" customWidth="1"/>
    <col min="4327" max="4327" width="51.140625" style="15" customWidth="1"/>
    <col min="4328" max="4328" width="4.85546875" style="15" bestFit="1" customWidth="1"/>
    <col min="4329" max="4329" width="7.7109375" style="15" bestFit="1" customWidth="1"/>
    <col min="4330" max="4330" width="14.28515625" style="15" customWidth="1"/>
    <col min="4331" max="4331" width="15.5703125" style="15" customWidth="1"/>
    <col min="4332" max="4581" width="11.42578125" style="15"/>
    <col min="4582" max="4582" width="7.42578125" style="15" customWidth="1"/>
    <col min="4583" max="4583" width="51.140625" style="15" customWidth="1"/>
    <col min="4584" max="4584" width="4.85546875" style="15" bestFit="1" customWidth="1"/>
    <col min="4585" max="4585" width="7.7109375" style="15" bestFit="1" customWidth="1"/>
    <col min="4586" max="4586" width="14.28515625" style="15" customWidth="1"/>
    <col min="4587" max="4587" width="15.5703125" style="15" customWidth="1"/>
    <col min="4588" max="4837" width="11.42578125" style="15"/>
    <col min="4838" max="4838" width="7.42578125" style="15" customWidth="1"/>
    <col min="4839" max="4839" width="51.140625" style="15" customWidth="1"/>
    <col min="4840" max="4840" width="4.85546875" style="15" bestFit="1" customWidth="1"/>
    <col min="4841" max="4841" width="7.7109375" style="15" bestFit="1" customWidth="1"/>
    <col min="4842" max="4842" width="14.28515625" style="15" customWidth="1"/>
    <col min="4843" max="4843" width="15.5703125" style="15" customWidth="1"/>
    <col min="4844" max="5093" width="11.42578125" style="15"/>
    <col min="5094" max="5094" width="7.42578125" style="15" customWidth="1"/>
    <col min="5095" max="5095" width="51.140625" style="15" customWidth="1"/>
    <col min="5096" max="5096" width="4.85546875" style="15" bestFit="1" customWidth="1"/>
    <col min="5097" max="5097" width="7.7109375" style="15" bestFit="1" customWidth="1"/>
    <col min="5098" max="5098" width="14.28515625" style="15" customWidth="1"/>
    <col min="5099" max="5099" width="15.5703125" style="15" customWidth="1"/>
    <col min="5100" max="5349" width="11.42578125" style="15"/>
    <col min="5350" max="5350" width="7.42578125" style="15" customWidth="1"/>
    <col min="5351" max="5351" width="51.140625" style="15" customWidth="1"/>
    <col min="5352" max="5352" width="4.85546875" style="15" bestFit="1" customWidth="1"/>
    <col min="5353" max="5353" width="7.7109375" style="15" bestFit="1" customWidth="1"/>
    <col min="5354" max="5354" width="14.28515625" style="15" customWidth="1"/>
    <col min="5355" max="5355" width="15.5703125" style="15" customWidth="1"/>
    <col min="5356" max="5605" width="11.42578125" style="15"/>
    <col min="5606" max="5606" width="7.42578125" style="15" customWidth="1"/>
    <col min="5607" max="5607" width="51.140625" style="15" customWidth="1"/>
    <col min="5608" max="5608" width="4.85546875" style="15" bestFit="1" customWidth="1"/>
    <col min="5609" max="5609" width="7.7109375" style="15" bestFit="1" customWidth="1"/>
    <col min="5610" max="5610" width="14.28515625" style="15" customWidth="1"/>
    <col min="5611" max="5611" width="15.5703125" style="15" customWidth="1"/>
    <col min="5612" max="5861" width="11.42578125" style="15"/>
    <col min="5862" max="5862" width="7.42578125" style="15" customWidth="1"/>
    <col min="5863" max="5863" width="51.140625" style="15" customWidth="1"/>
    <col min="5864" max="5864" width="4.85546875" style="15" bestFit="1" customWidth="1"/>
    <col min="5865" max="5865" width="7.7109375" style="15" bestFit="1" customWidth="1"/>
    <col min="5866" max="5866" width="14.28515625" style="15" customWidth="1"/>
    <col min="5867" max="5867" width="15.5703125" style="15" customWidth="1"/>
    <col min="5868" max="6117" width="11.42578125" style="15"/>
    <col min="6118" max="6118" width="7.42578125" style="15" customWidth="1"/>
    <col min="6119" max="6119" width="51.140625" style="15" customWidth="1"/>
    <col min="6120" max="6120" width="4.85546875" style="15" bestFit="1" customWidth="1"/>
    <col min="6121" max="6121" width="7.7109375" style="15" bestFit="1" customWidth="1"/>
    <col min="6122" max="6122" width="14.28515625" style="15" customWidth="1"/>
    <col min="6123" max="6123" width="15.5703125" style="15" customWidth="1"/>
    <col min="6124" max="6373" width="11.42578125" style="15"/>
    <col min="6374" max="6374" width="7.42578125" style="15" customWidth="1"/>
    <col min="6375" max="6375" width="51.140625" style="15" customWidth="1"/>
    <col min="6376" max="6376" width="4.85546875" style="15" bestFit="1" customWidth="1"/>
    <col min="6377" max="6377" width="7.7109375" style="15" bestFit="1" customWidth="1"/>
    <col min="6378" max="6378" width="14.28515625" style="15" customWidth="1"/>
    <col min="6379" max="6379" width="15.5703125" style="15" customWidth="1"/>
    <col min="6380" max="6629" width="11.42578125" style="15"/>
    <col min="6630" max="6630" width="7.42578125" style="15" customWidth="1"/>
    <col min="6631" max="6631" width="51.140625" style="15" customWidth="1"/>
    <col min="6632" max="6632" width="4.85546875" style="15" bestFit="1" customWidth="1"/>
    <col min="6633" max="6633" width="7.7109375" style="15" bestFit="1" customWidth="1"/>
    <col min="6634" max="6634" width="14.28515625" style="15" customWidth="1"/>
    <col min="6635" max="6635" width="15.5703125" style="15" customWidth="1"/>
    <col min="6636" max="6885" width="11.42578125" style="15"/>
    <col min="6886" max="6886" width="7.42578125" style="15" customWidth="1"/>
    <col min="6887" max="6887" width="51.140625" style="15" customWidth="1"/>
    <col min="6888" max="6888" width="4.85546875" style="15" bestFit="1" customWidth="1"/>
    <col min="6889" max="6889" width="7.7109375" style="15" bestFit="1" customWidth="1"/>
    <col min="6890" max="6890" width="14.28515625" style="15" customWidth="1"/>
    <col min="6891" max="6891" width="15.5703125" style="15" customWidth="1"/>
    <col min="6892" max="7141" width="11.42578125" style="15"/>
    <col min="7142" max="7142" width="7.42578125" style="15" customWidth="1"/>
    <col min="7143" max="7143" width="51.140625" style="15" customWidth="1"/>
    <col min="7144" max="7144" width="4.85546875" style="15" bestFit="1" customWidth="1"/>
    <col min="7145" max="7145" width="7.7109375" style="15" bestFit="1" customWidth="1"/>
    <col min="7146" max="7146" width="14.28515625" style="15" customWidth="1"/>
    <col min="7147" max="7147" width="15.5703125" style="15" customWidth="1"/>
    <col min="7148" max="7397" width="11.42578125" style="15"/>
    <col min="7398" max="7398" width="7.42578125" style="15" customWidth="1"/>
    <col min="7399" max="7399" width="51.140625" style="15" customWidth="1"/>
    <col min="7400" max="7400" width="4.85546875" style="15" bestFit="1" customWidth="1"/>
    <col min="7401" max="7401" width="7.7109375" style="15" bestFit="1" customWidth="1"/>
    <col min="7402" max="7402" width="14.28515625" style="15" customWidth="1"/>
    <col min="7403" max="7403" width="15.5703125" style="15" customWidth="1"/>
    <col min="7404" max="7653" width="11.42578125" style="15"/>
    <col min="7654" max="7654" width="7.42578125" style="15" customWidth="1"/>
    <col min="7655" max="7655" width="51.140625" style="15" customWidth="1"/>
    <col min="7656" max="7656" width="4.85546875" style="15" bestFit="1" customWidth="1"/>
    <col min="7657" max="7657" width="7.7109375" style="15" bestFit="1" customWidth="1"/>
    <col min="7658" max="7658" width="14.28515625" style="15" customWidth="1"/>
    <col min="7659" max="7659" width="15.5703125" style="15" customWidth="1"/>
    <col min="7660" max="7909" width="11.42578125" style="15"/>
    <col min="7910" max="7910" width="7.42578125" style="15" customWidth="1"/>
    <col min="7911" max="7911" width="51.140625" style="15" customWidth="1"/>
    <col min="7912" max="7912" width="4.85546875" style="15" bestFit="1" customWidth="1"/>
    <col min="7913" max="7913" width="7.7109375" style="15" bestFit="1" customWidth="1"/>
    <col min="7914" max="7914" width="14.28515625" style="15" customWidth="1"/>
    <col min="7915" max="7915" width="15.5703125" style="15" customWidth="1"/>
    <col min="7916" max="8165" width="11.42578125" style="15"/>
    <col min="8166" max="8166" width="7.42578125" style="15" customWidth="1"/>
    <col min="8167" max="8167" width="51.140625" style="15" customWidth="1"/>
    <col min="8168" max="8168" width="4.85546875" style="15" bestFit="1" customWidth="1"/>
    <col min="8169" max="8169" width="7.7109375" style="15" bestFit="1" customWidth="1"/>
    <col min="8170" max="8170" width="14.28515625" style="15" customWidth="1"/>
    <col min="8171" max="8171" width="15.5703125" style="15" customWidth="1"/>
    <col min="8172" max="8421" width="11.42578125" style="15"/>
    <col min="8422" max="8422" width="7.42578125" style="15" customWidth="1"/>
    <col min="8423" max="8423" width="51.140625" style="15" customWidth="1"/>
    <col min="8424" max="8424" width="4.85546875" style="15" bestFit="1" customWidth="1"/>
    <col min="8425" max="8425" width="7.7109375" style="15" bestFit="1" customWidth="1"/>
    <col min="8426" max="8426" width="14.28515625" style="15" customWidth="1"/>
    <col min="8427" max="8427" width="15.5703125" style="15" customWidth="1"/>
    <col min="8428" max="8677" width="11.42578125" style="15"/>
    <col min="8678" max="8678" width="7.42578125" style="15" customWidth="1"/>
    <col min="8679" max="8679" width="51.140625" style="15" customWidth="1"/>
    <col min="8680" max="8680" width="4.85546875" style="15" bestFit="1" customWidth="1"/>
    <col min="8681" max="8681" width="7.7109375" style="15" bestFit="1" customWidth="1"/>
    <col min="8682" max="8682" width="14.28515625" style="15" customWidth="1"/>
    <col min="8683" max="8683" width="15.5703125" style="15" customWidth="1"/>
    <col min="8684" max="8933" width="11.42578125" style="15"/>
    <col min="8934" max="8934" width="7.42578125" style="15" customWidth="1"/>
    <col min="8935" max="8935" width="51.140625" style="15" customWidth="1"/>
    <col min="8936" max="8936" width="4.85546875" style="15" bestFit="1" customWidth="1"/>
    <col min="8937" max="8937" width="7.7109375" style="15" bestFit="1" customWidth="1"/>
    <col min="8938" max="8938" width="14.28515625" style="15" customWidth="1"/>
    <col min="8939" max="8939" width="15.5703125" style="15" customWidth="1"/>
    <col min="8940" max="9189" width="11.42578125" style="15"/>
    <col min="9190" max="9190" width="7.42578125" style="15" customWidth="1"/>
    <col min="9191" max="9191" width="51.140625" style="15" customWidth="1"/>
    <col min="9192" max="9192" width="4.85546875" style="15" bestFit="1" customWidth="1"/>
    <col min="9193" max="9193" width="7.7109375" style="15" bestFit="1" customWidth="1"/>
    <col min="9194" max="9194" width="14.28515625" style="15" customWidth="1"/>
    <col min="9195" max="9195" width="15.5703125" style="15" customWidth="1"/>
    <col min="9196" max="9445" width="11.42578125" style="15"/>
    <col min="9446" max="9446" width="7.42578125" style="15" customWidth="1"/>
    <col min="9447" max="9447" width="51.140625" style="15" customWidth="1"/>
    <col min="9448" max="9448" width="4.85546875" style="15" bestFit="1" customWidth="1"/>
    <col min="9449" max="9449" width="7.7109375" style="15" bestFit="1" customWidth="1"/>
    <col min="9450" max="9450" width="14.28515625" style="15" customWidth="1"/>
    <col min="9451" max="9451" width="15.5703125" style="15" customWidth="1"/>
    <col min="9452" max="9701" width="11.42578125" style="15"/>
    <col min="9702" max="9702" width="7.42578125" style="15" customWidth="1"/>
    <col min="9703" max="9703" width="51.140625" style="15" customWidth="1"/>
    <col min="9704" max="9704" width="4.85546875" style="15" bestFit="1" customWidth="1"/>
    <col min="9705" max="9705" width="7.7109375" style="15" bestFit="1" customWidth="1"/>
    <col min="9706" max="9706" width="14.28515625" style="15" customWidth="1"/>
    <col min="9707" max="9707" width="15.5703125" style="15" customWidth="1"/>
    <col min="9708" max="9957" width="11.42578125" style="15"/>
    <col min="9958" max="9958" width="7.42578125" style="15" customWidth="1"/>
    <col min="9959" max="9959" width="51.140625" style="15" customWidth="1"/>
    <col min="9960" max="9960" width="4.85546875" style="15" bestFit="1" customWidth="1"/>
    <col min="9961" max="9961" width="7.7109375" style="15" bestFit="1" customWidth="1"/>
    <col min="9962" max="9962" width="14.28515625" style="15" customWidth="1"/>
    <col min="9963" max="9963" width="15.5703125" style="15" customWidth="1"/>
    <col min="9964" max="10213" width="11.42578125" style="15"/>
    <col min="10214" max="10214" width="7.42578125" style="15" customWidth="1"/>
    <col min="10215" max="10215" width="51.140625" style="15" customWidth="1"/>
    <col min="10216" max="10216" width="4.85546875" style="15" bestFit="1" customWidth="1"/>
    <col min="10217" max="10217" width="7.7109375" style="15" bestFit="1" customWidth="1"/>
    <col min="10218" max="10218" width="14.28515625" style="15" customWidth="1"/>
    <col min="10219" max="10219" width="15.5703125" style="15" customWidth="1"/>
    <col min="10220" max="10469" width="11.42578125" style="15"/>
    <col min="10470" max="10470" width="7.42578125" style="15" customWidth="1"/>
    <col min="10471" max="10471" width="51.140625" style="15" customWidth="1"/>
    <col min="10472" max="10472" width="4.85546875" style="15" bestFit="1" customWidth="1"/>
    <col min="10473" max="10473" width="7.7109375" style="15" bestFit="1" customWidth="1"/>
    <col min="10474" max="10474" width="14.28515625" style="15" customWidth="1"/>
    <col min="10475" max="10475" width="15.5703125" style="15" customWidth="1"/>
    <col min="10476" max="10725" width="11.42578125" style="15"/>
    <col min="10726" max="10726" width="7.42578125" style="15" customWidth="1"/>
    <col min="10727" max="10727" width="51.140625" style="15" customWidth="1"/>
    <col min="10728" max="10728" width="4.85546875" style="15" bestFit="1" customWidth="1"/>
    <col min="10729" max="10729" width="7.7109375" style="15" bestFit="1" customWidth="1"/>
    <col min="10730" max="10730" width="14.28515625" style="15" customWidth="1"/>
    <col min="10731" max="10731" width="15.5703125" style="15" customWidth="1"/>
    <col min="10732" max="10981" width="11.42578125" style="15"/>
    <col min="10982" max="10982" width="7.42578125" style="15" customWidth="1"/>
    <col min="10983" max="10983" width="51.140625" style="15" customWidth="1"/>
    <col min="10984" max="10984" width="4.85546875" style="15" bestFit="1" customWidth="1"/>
    <col min="10985" max="10985" width="7.7109375" style="15" bestFit="1" customWidth="1"/>
    <col min="10986" max="10986" width="14.28515625" style="15" customWidth="1"/>
    <col min="10987" max="10987" width="15.5703125" style="15" customWidth="1"/>
    <col min="10988" max="11237" width="11.42578125" style="15"/>
    <col min="11238" max="11238" width="7.42578125" style="15" customWidth="1"/>
    <col min="11239" max="11239" width="51.140625" style="15" customWidth="1"/>
    <col min="11240" max="11240" width="4.85546875" style="15" bestFit="1" customWidth="1"/>
    <col min="11241" max="11241" width="7.7109375" style="15" bestFit="1" customWidth="1"/>
    <col min="11242" max="11242" width="14.28515625" style="15" customWidth="1"/>
    <col min="11243" max="11243" width="15.5703125" style="15" customWidth="1"/>
    <col min="11244" max="11493" width="11.42578125" style="15"/>
    <col min="11494" max="11494" width="7.42578125" style="15" customWidth="1"/>
    <col min="11495" max="11495" width="51.140625" style="15" customWidth="1"/>
    <col min="11496" max="11496" width="4.85546875" style="15" bestFit="1" customWidth="1"/>
    <col min="11497" max="11497" width="7.7109375" style="15" bestFit="1" customWidth="1"/>
    <col min="11498" max="11498" width="14.28515625" style="15" customWidth="1"/>
    <col min="11499" max="11499" width="15.5703125" style="15" customWidth="1"/>
    <col min="11500" max="11749" width="11.42578125" style="15"/>
    <col min="11750" max="11750" width="7.42578125" style="15" customWidth="1"/>
    <col min="11751" max="11751" width="51.140625" style="15" customWidth="1"/>
    <col min="11752" max="11752" width="4.85546875" style="15" bestFit="1" customWidth="1"/>
    <col min="11753" max="11753" width="7.7109375" style="15" bestFit="1" customWidth="1"/>
    <col min="11754" max="11754" width="14.28515625" style="15" customWidth="1"/>
    <col min="11755" max="11755" width="15.5703125" style="15" customWidth="1"/>
    <col min="11756" max="12005" width="11.42578125" style="15"/>
    <col min="12006" max="12006" width="7.42578125" style="15" customWidth="1"/>
    <col min="12007" max="12007" width="51.140625" style="15" customWidth="1"/>
    <col min="12008" max="12008" width="4.85546875" style="15" bestFit="1" customWidth="1"/>
    <col min="12009" max="12009" width="7.7109375" style="15" bestFit="1" customWidth="1"/>
    <col min="12010" max="12010" width="14.28515625" style="15" customWidth="1"/>
    <col min="12011" max="12011" width="15.5703125" style="15" customWidth="1"/>
    <col min="12012" max="12261" width="11.42578125" style="15"/>
    <col min="12262" max="12262" width="7.42578125" style="15" customWidth="1"/>
    <col min="12263" max="12263" width="51.140625" style="15" customWidth="1"/>
    <col min="12264" max="12264" width="4.85546875" style="15" bestFit="1" customWidth="1"/>
    <col min="12265" max="12265" width="7.7109375" style="15" bestFit="1" customWidth="1"/>
    <col min="12266" max="12266" width="14.28515625" style="15" customWidth="1"/>
    <col min="12267" max="12267" width="15.5703125" style="15" customWidth="1"/>
    <col min="12268" max="12517" width="11.42578125" style="15"/>
    <col min="12518" max="12518" width="7.42578125" style="15" customWidth="1"/>
    <col min="12519" max="12519" width="51.140625" style="15" customWidth="1"/>
    <col min="12520" max="12520" width="4.85546875" style="15" bestFit="1" customWidth="1"/>
    <col min="12521" max="12521" width="7.7109375" style="15" bestFit="1" customWidth="1"/>
    <col min="12522" max="12522" width="14.28515625" style="15" customWidth="1"/>
    <col min="12523" max="12523" width="15.5703125" style="15" customWidth="1"/>
    <col min="12524" max="12773" width="11.42578125" style="15"/>
    <col min="12774" max="12774" width="7.42578125" style="15" customWidth="1"/>
    <col min="12775" max="12775" width="51.140625" style="15" customWidth="1"/>
    <col min="12776" max="12776" width="4.85546875" style="15" bestFit="1" customWidth="1"/>
    <col min="12777" max="12777" width="7.7109375" style="15" bestFit="1" customWidth="1"/>
    <col min="12778" max="12778" width="14.28515625" style="15" customWidth="1"/>
    <col min="12779" max="12779" width="15.5703125" style="15" customWidth="1"/>
    <col min="12780" max="13029" width="11.42578125" style="15"/>
    <col min="13030" max="13030" width="7.42578125" style="15" customWidth="1"/>
    <col min="13031" max="13031" width="51.140625" style="15" customWidth="1"/>
    <col min="13032" max="13032" width="4.85546875" style="15" bestFit="1" customWidth="1"/>
    <col min="13033" max="13033" width="7.7109375" style="15" bestFit="1" customWidth="1"/>
    <col min="13034" max="13034" width="14.28515625" style="15" customWidth="1"/>
    <col min="13035" max="13035" width="15.5703125" style="15" customWidth="1"/>
    <col min="13036" max="13285" width="11.42578125" style="15"/>
    <col min="13286" max="13286" width="7.42578125" style="15" customWidth="1"/>
    <col min="13287" max="13287" width="51.140625" style="15" customWidth="1"/>
    <col min="13288" max="13288" width="4.85546875" style="15" bestFit="1" customWidth="1"/>
    <col min="13289" max="13289" width="7.7109375" style="15" bestFit="1" customWidth="1"/>
    <col min="13290" max="13290" width="14.28515625" style="15" customWidth="1"/>
    <col min="13291" max="13291" width="15.5703125" style="15" customWidth="1"/>
    <col min="13292" max="13541" width="11.42578125" style="15"/>
    <col min="13542" max="13542" width="7.42578125" style="15" customWidth="1"/>
    <col min="13543" max="13543" width="51.140625" style="15" customWidth="1"/>
    <col min="13544" max="13544" width="4.85546875" style="15" bestFit="1" customWidth="1"/>
    <col min="13545" max="13545" width="7.7109375" style="15" bestFit="1" customWidth="1"/>
    <col min="13546" max="13546" width="14.28515625" style="15" customWidth="1"/>
    <col min="13547" max="13547" width="15.5703125" style="15" customWidth="1"/>
    <col min="13548" max="13797" width="11.42578125" style="15"/>
    <col min="13798" max="13798" width="7.42578125" style="15" customWidth="1"/>
    <col min="13799" max="13799" width="51.140625" style="15" customWidth="1"/>
    <col min="13800" max="13800" width="4.85546875" style="15" bestFit="1" customWidth="1"/>
    <col min="13801" max="13801" width="7.7109375" style="15" bestFit="1" customWidth="1"/>
    <col min="13802" max="13802" width="14.28515625" style="15" customWidth="1"/>
    <col min="13803" max="13803" width="15.5703125" style="15" customWidth="1"/>
    <col min="13804" max="14053" width="11.42578125" style="15"/>
    <col min="14054" max="14054" width="7.42578125" style="15" customWidth="1"/>
    <col min="14055" max="14055" width="51.140625" style="15" customWidth="1"/>
    <col min="14056" max="14056" width="4.85546875" style="15" bestFit="1" customWidth="1"/>
    <col min="14057" max="14057" width="7.7109375" style="15" bestFit="1" customWidth="1"/>
    <col min="14058" max="14058" width="14.28515625" style="15" customWidth="1"/>
    <col min="14059" max="14059" width="15.5703125" style="15" customWidth="1"/>
    <col min="14060" max="14309" width="11.42578125" style="15"/>
    <col min="14310" max="14310" width="7.42578125" style="15" customWidth="1"/>
    <col min="14311" max="14311" width="51.140625" style="15" customWidth="1"/>
    <col min="14312" max="14312" width="4.85546875" style="15" bestFit="1" customWidth="1"/>
    <col min="14313" max="14313" width="7.7109375" style="15" bestFit="1" customWidth="1"/>
    <col min="14314" max="14314" width="14.28515625" style="15" customWidth="1"/>
    <col min="14315" max="14315" width="15.5703125" style="15" customWidth="1"/>
    <col min="14316" max="14565" width="11.42578125" style="15"/>
    <col min="14566" max="14566" width="7.42578125" style="15" customWidth="1"/>
    <col min="14567" max="14567" width="51.140625" style="15" customWidth="1"/>
    <col min="14568" max="14568" width="4.85546875" style="15" bestFit="1" customWidth="1"/>
    <col min="14569" max="14569" width="7.7109375" style="15" bestFit="1" customWidth="1"/>
    <col min="14570" max="14570" width="14.28515625" style="15" customWidth="1"/>
    <col min="14571" max="14571" width="15.5703125" style="15" customWidth="1"/>
    <col min="14572" max="14821" width="11.42578125" style="15"/>
    <col min="14822" max="14822" width="7.42578125" style="15" customWidth="1"/>
    <col min="14823" max="14823" width="51.140625" style="15" customWidth="1"/>
    <col min="14824" max="14824" width="4.85546875" style="15" bestFit="1" customWidth="1"/>
    <col min="14825" max="14825" width="7.7109375" style="15" bestFit="1" customWidth="1"/>
    <col min="14826" max="14826" width="14.28515625" style="15" customWidth="1"/>
    <col min="14827" max="14827" width="15.5703125" style="15" customWidth="1"/>
    <col min="14828" max="15077" width="11.42578125" style="15"/>
    <col min="15078" max="15078" width="7.42578125" style="15" customWidth="1"/>
    <col min="15079" max="15079" width="51.140625" style="15" customWidth="1"/>
    <col min="15080" max="15080" width="4.85546875" style="15" bestFit="1" customWidth="1"/>
    <col min="15081" max="15081" width="7.7109375" style="15" bestFit="1" customWidth="1"/>
    <col min="15082" max="15082" width="14.28515625" style="15" customWidth="1"/>
    <col min="15083" max="15083" width="15.5703125" style="15" customWidth="1"/>
    <col min="15084" max="15333" width="11.42578125" style="15"/>
    <col min="15334" max="15334" width="7.42578125" style="15" customWidth="1"/>
    <col min="15335" max="15335" width="51.140625" style="15" customWidth="1"/>
    <col min="15336" max="15336" width="4.85546875" style="15" bestFit="1" customWidth="1"/>
    <col min="15337" max="15337" width="7.7109375" style="15" bestFit="1" customWidth="1"/>
    <col min="15338" max="15338" width="14.28515625" style="15" customWidth="1"/>
    <col min="15339" max="15339" width="15.5703125" style="15" customWidth="1"/>
    <col min="15340" max="15589" width="11.42578125" style="15"/>
    <col min="15590" max="15590" width="7.42578125" style="15" customWidth="1"/>
    <col min="15591" max="15591" width="51.140625" style="15" customWidth="1"/>
    <col min="15592" max="15592" width="4.85546875" style="15" bestFit="1" customWidth="1"/>
    <col min="15593" max="15593" width="7.7109375" style="15" bestFit="1" customWidth="1"/>
    <col min="15594" max="15594" width="14.28515625" style="15" customWidth="1"/>
    <col min="15595" max="15595" width="15.5703125" style="15" customWidth="1"/>
    <col min="15596" max="15845" width="11.42578125" style="15"/>
    <col min="15846" max="15846" width="7.42578125" style="15" customWidth="1"/>
    <col min="15847" max="15847" width="51.140625" style="15" customWidth="1"/>
    <col min="15848" max="15848" width="4.85546875" style="15" bestFit="1" customWidth="1"/>
    <col min="15849" max="15849" width="7.7109375" style="15" bestFit="1" customWidth="1"/>
    <col min="15850" max="15850" width="14.28515625" style="15" customWidth="1"/>
    <col min="15851" max="15851" width="15.5703125" style="15" customWidth="1"/>
    <col min="15852" max="16101" width="11.42578125" style="15"/>
    <col min="16102" max="16102" width="7.42578125" style="15" customWidth="1"/>
    <col min="16103" max="16103" width="51.140625" style="15" customWidth="1"/>
    <col min="16104" max="16104" width="4.85546875" style="15" bestFit="1" customWidth="1"/>
    <col min="16105" max="16105" width="7.7109375" style="15" bestFit="1" customWidth="1"/>
    <col min="16106" max="16106" width="14.28515625" style="15" customWidth="1"/>
    <col min="16107" max="16107" width="15.5703125" style="15" customWidth="1"/>
    <col min="16108" max="16384" width="11.42578125" style="15"/>
  </cols>
  <sheetData>
    <row r="1" spans="1:7" ht="12.75" customHeight="1">
      <c r="A1" s="296" t="s">
        <v>278</v>
      </c>
      <c r="B1" s="296"/>
      <c r="C1" s="296"/>
      <c r="D1" s="296"/>
      <c r="E1" s="296"/>
      <c r="F1" s="296"/>
      <c r="G1" s="296"/>
    </row>
    <row r="2" spans="1:7" ht="24.75" customHeight="1">
      <c r="A2" s="73" t="s">
        <v>25</v>
      </c>
      <c r="B2" s="73"/>
      <c r="C2" s="73" t="s">
        <v>26</v>
      </c>
      <c r="D2" s="73" t="s">
        <v>27</v>
      </c>
      <c r="E2" s="73" t="s">
        <v>28</v>
      </c>
      <c r="F2" s="67" t="s">
        <v>29</v>
      </c>
      <c r="G2" s="67" t="s">
        <v>30</v>
      </c>
    </row>
    <row r="3" spans="1:7" ht="13.5" customHeight="1">
      <c r="A3" s="297" t="s">
        <v>279</v>
      </c>
      <c r="B3" s="298"/>
      <c r="C3" s="298"/>
      <c r="D3" s="298"/>
      <c r="E3" s="298"/>
      <c r="F3" s="298"/>
      <c r="G3" s="213"/>
    </row>
    <row r="4" spans="1:7" ht="13.5" customHeight="1">
      <c r="A4" s="31" t="s">
        <v>280</v>
      </c>
      <c r="B4" s="140" t="s">
        <v>116</v>
      </c>
      <c r="C4" s="140" t="s">
        <v>128</v>
      </c>
      <c r="D4" s="141"/>
      <c r="E4" s="142">
        <v>1</v>
      </c>
      <c r="F4" s="143"/>
      <c r="G4" s="144"/>
    </row>
    <row r="5" spans="1:7" ht="13.5" customHeight="1">
      <c r="A5" s="31" t="s">
        <v>281</v>
      </c>
      <c r="B5" s="145" t="s">
        <v>130</v>
      </c>
      <c r="C5" s="140" t="s">
        <v>131</v>
      </c>
      <c r="D5" s="141"/>
      <c r="E5" s="142">
        <v>1</v>
      </c>
      <c r="F5" s="143"/>
      <c r="G5" s="144"/>
    </row>
    <row r="6" spans="1:7" ht="13.5" customHeight="1">
      <c r="A6" s="31" t="s">
        <v>282</v>
      </c>
      <c r="B6" s="140" t="s">
        <v>134</v>
      </c>
      <c r="C6" s="140" t="s">
        <v>135</v>
      </c>
      <c r="D6" s="141"/>
      <c r="E6" s="142">
        <v>2</v>
      </c>
      <c r="F6" s="143"/>
      <c r="G6" s="144"/>
    </row>
    <row r="7" spans="1:7" ht="13.5" customHeight="1">
      <c r="A7" s="31" t="s">
        <v>283</v>
      </c>
      <c r="B7" s="140" t="s">
        <v>118</v>
      </c>
      <c r="C7" s="140" t="s">
        <v>136</v>
      </c>
      <c r="D7" s="141"/>
      <c r="E7" s="142">
        <v>1</v>
      </c>
      <c r="F7" s="143"/>
      <c r="G7" s="144"/>
    </row>
    <row r="8" spans="1:7" ht="36" customHeight="1">
      <c r="A8" s="31" t="s">
        <v>284</v>
      </c>
      <c r="B8" s="145" t="s">
        <v>119</v>
      </c>
      <c r="C8" s="140" t="s">
        <v>139</v>
      </c>
      <c r="D8" s="141"/>
      <c r="E8" s="142">
        <v>1</v>
      </c>
      <c r="F8" s="143"/>
      <c r="G8" s="144"/>
    </row>
    <row r="9" spans="1:7" ht="22.5" customHeight="1">
      <c r="A9" s="31" t="s">
        <v>285</v>
      </c>
      <c r="B9" s="140" t="s">
        <v>120</v>
      </c>
      <c r="C9" s="140" t="s">
        <v>140</v>
      </c>
      <c r="D9" s="141"/>
      <c r="E9" s="142">
        <v>2</v>
      </c>
      <c r="F9" s="143"/>
      <c r="G9" s="144"/>
    </row>
    <row r="10" spans="1:7" ht="25.5" customHeight="1">
      <c r="A10" s="31" t="s">
        <v>286</v>
      </c>
      <c r="B10" s="140" t="s">
        <v>121</v>
      </c>
      <c r="C10" s="140" t="s">
        <v>141</v>
      </c>
      <c r="D10" s="141"/>
      <c r="E10" s="142">
        <v>2</v>
      </c>
      <c r="F10" s="143"/>
      <c r="G10" s="144"/>
    </row>
    <row r="11" spans="1:7" ht="31.5" customHeight="1">
      <c r="A11" s="31" t="s">
        <v>287</v>
      </c>
      <c r="B11" s="140" t="s">
        <v>122</v>
      </c>
      <c r="C11" s="140" t="s">
        <v>142</v>
      </c>
      <c r="D11" s="141"/>
      <c r="E11" s="142">
        <v>1</v>
      </c>
      <c r="F11" s="143"/>
      <c r="G11" s="144"/>
    </row>
    <row r="12" spans="1:7" ht="27" customHeight="1">
      <c r="A12" s="31" t="s">
        <v>288</v>
      </c>
      <c r="B12" s="145" t="s">
        <v>123</v>
      </c>
      <c r="C12" s="140" t="s">
        <v>143</v>
      </c>
      <c r="D12" s="141"/>
      <c r="E12" s="142">
        <v>1</v>
      </c>
      <c r="F12" s="143"/>
      <c r="G12" s="144"/>
    </row>
    <row r="13" spans="1:7" ht="13.5" customHeight="1">
      <c r="A13" s="31" t="s">
        <v>289</v>
      </c>
      <c r="B13" s="140" t="s">
        <v>124</v>
      </c>
      <c r="C13" s="140" t="s">
        <v>144</v>
      </c>
      <c r="D13" s="141"/>
      <c r="E13" s="142">
        <v>1</v>
      </c>
      <c r="F13" s="143"/>
      <c r="G13" s="144"/>
    </row>
    <row r="14" spans="1:7" ht="25.5" customHeight="1">
      <c r="A14" s="31" t="s">
        <v>290</v>
      </c>
      <c r="B14" s="140" t="s">
        <v>145</v>
      </c>
      <c r="C14" s="140" t="s">
        <v>146</v>
      </c>
      <c r="D14" s="141"/>
      <c r="E14" s="142">
        <v>1</v>
      </c>
      <c r="F14" s="143"/>
      <c r="G14" s="144"/>
    </row>
    <row r="15" spans="1:7" ht="22.5" customHeight="1">
      <c r="A15" s="31" t="s">
        <v>291</v>
      </c>
      <c r="B15" s="140" t="s">
        <v>147</v>
      </c>
      <c r="C15" s="140" t="s">
        <v>148</v>
      </c>
      <c r="D15" s="141"/>
      <c r="E15" s="142">
        <v>6</v>
      </c>
      <c r="F15" s="143"/>
      <c r="G15" s="144"/>
    </row>
    <row r="16" spans="1:7" ht="13.5" customHeight="1">
      <c r="A16" s="31" t="s">
        <v>292</v>
      </c>
      <c r="B16" s="140" t="s">
        <v>162</v>
      </c>
      <c r="C16" s="140" t="s">
        <v>161</v>
      </c>
      <c r="D16" s="141"/>
      <c r="E16" s="142">
        <v>200</v>
      </c>
      <c r="F16" s="143"/>
      <c r="G16" s="144"/>
    </row>
    <row r="17" spans="1:7" ht="27" customHeight="1">
      <c r="A17" s="31" t="s">
        <v>293</v>
      </c>
      <c r="B17" s="145" t="s">
        <v>80</v>
      </c>
      <c r="C17" s="140" t="s">
        <v>149</v>
      </c>
      <c r="D17" s="141"/>
      <c r="E17" s="142">
        <v>200</v>
      </c>
      <c r="F17" s="143"/>
      <c r="G17" s="144"/>
    </row>
    <row r="18" spans="1:7" ht="30" customHeight="1">
      <c r="A18" s="31" t="s">
        <v>294</v>
      </c>
      <c r="B18" s="140" t="s">
        <v>81</v>
      </c>
      <c r="C18" s="140" t="s">
        <v>150</v>
      </c>
      <c r="D18" s="141"/>
      <c r="E18" s="142">
        <v>20</v>
      </c>
      <c r="F18" s="143"/>
      <c r="G18" s="144"/>
    </row>
    <row r="19" spans="1:7" ht="25.5" customHeight="1">
      <c r="A19" s="31" t="s">
        <v>295</v>
      </c>
      <c r="B19" s="140" t="s">
        <v>82</v>
      </c>
      <c r="C19" s="140" t="s">
        <v>151</v>
      </c>
      <c r="D19" s="141"/>
      <c r="E19" s="142">
        <v>20</v>
      </c>
      <c r="F19" s="143"/>
      <c r="G19" s="144"/>
    </row>
    <row r="20" spans="1:7" ht="36" customHeight="1">
      <c r="A20" s="31" t="s">
        <v>296</v>
      </c>
      <c r="B20" s="140" t="s">
        <v>163</v>
      </c>
      <c r="C20" s="140" t="s">
        <v>164</v>
      </c>
      <c r="D20" s="141"/>
      <c r="E20" s="142">
        <v>8</v>
      </c>
      <c r="F20" s="143"/>
      <c r="G20" s="144"/>
    </row>
    <row r="21" spans="1:7" ht="34.5" customHeight="1">
      <c r="A21" s="31" t="s">
        <v>297</v>
      </c>
      <c r="B21" s="145" t="s">
        <v>152</v>
      </c>
      <c r="C21" s="140" t="s">
        <v>153</v>
      </c>
      <c r="D21" s="141"/>
      <c r="E21" s="142">
        <v>7</v>
      </c>
      <c r="F21" s="143"/>
      <c r="G21" s="144"/>
    </row>
    <row r="22" spans="1:7" ht="13.5" customHeight="1">
      <c r="A22" s="31" t="s">
        <v>298</v>
      </c>
      <c r="B22" s="140" t="s">
        <v>156</v>
      </c>
      <c r="C22" s="140" t="s">
        <v>157</v>
      </c>
      <c r="D22" s="141"/>
      <c r="E22" s="142">
        <v>90</v>
      </c>
      <c r="F22" s="143"/>
      <c r="G22" s="144"/>
    </row>
    <row r="23" spans="1:7" ht="28.5" customHeight="1">
      <c r="A23" s="31" t="s">
        <v>299</v>
      </c>
      <c r="B23" s="145" t="s">
        <v>158</v>
      </c>
      <c r="C23" s="140" t="s">
        <v>159</v>
      </c>
      <c r="D23" s="141"/>
      <c r="E23" s="142">
        <v>24</v>
      </c>
      <c r="F23" s="143"/>
      <c r="G23" s="144"/>
    </row>
    <row r="24" spans="1:7" ht="28.5" customHeight="1">
      <c r="A24" s="31" t="s">
        <v>300</v>
      </c>
      <c r="B24" s="140" t="s">
        <v>238</v>
      </c>
      <c r="C24" s="140" t="s">
        <v>239</v>
      </c>
      <c r="D24" s="141"/>
      <c r="E24" s="142">
        <v>12</v>
      </c>
      <c r="F24" s="143"/>
      <c r="G24" s="144"/>
    </row>
    <row r="25" spans="1:7" ht="13.5" customHeight="1">
      <c r="A25" s="299" t="s">
        <v>160</v>
      </c>
      <c r="B25" s="300"/>
      <c r="C25" s="300"/>
      <c r="D25" s="300"/>
      <c r="E25" s="300"/>
      <c r="F25" s="301"/>
      <c r="G25" s="214"/>
    </row>
    <row r="26" spans="1:7" ht="13.5" customHeight="1">
      <c r="A26" s="31" t="s">
        <v>301</v>
      </c>
      <c r="B26" s="140" t="s">
        <v>116</v>
      </c>
      <c r="C26" s="140" t="s">
        <v>128</v>
      </c>
      <c r="D26" s="141"/>
      <c r="E26" s="142">
        <v>1</v>
      </c>
      <c r="F26" s="143"/>
      <c r="G26" s="144"/>
    </row>
    <row r="27" spans="1:7" ht="13.5" customHeight="1">
      <c r="A27" s="31" t="s">
        <v>302</v>
      </c>
      <c r="B27" s="140" t="s">
        <v>117</v>
      </c>
      <c r="C27" s="140" t="s">
        <v>129</v>
      </c>
      <c r="D27" s="141"/>
      <c r="E27" s="142">
        <v>1</v>
      </c>
      <c r="F27" s="143"/>
      <c r="G27" s="144"/>
    </row>
    <row r="28" spans="1:7" ht="13.5" customHeight="1">
      <c r="A28" s="31" t="s">
        <v>303</v>
      </c>
      <c r="B28" s="140" t="s">
        <v>132</v>
      </c>
      <c r="C28" s="140" t="s">
        <v>133</v>
      </c>
      <c r="D28" s="141"/>
      <c r="E28" s="142">
        <v>1</v>
      </c>
      <c r="F28" s="143"/>
      <c r="G28" s="144"/>
    </row>
    <row r="29" spans="1:7" ht="13.5" customHeight="1">
      <c r="A29" s="31" t="s">
        <v>304</v>
      </c>
      <c r="B29" s="140" t="s">
        <v>134</v>
      </c>
      <c r="C29" s="140" t="s">
        <v>135</v>
      </c>
      <c r="D29" s="141"/>
      <c r="E29" s="142">
        <v>1</v>
      </c>
      <c r="F29" s="143"/>
      <c r="G29" s="144"/>
    </row>
    <row r="30" spans="1:7" ht="24" customHeight="1">
      <c r="A30" s="31" t="s">
        <v>305</v>
      </c>
      <c r="B30" s="140" t="s">
        <v>137</v>
      </c>
      <c r="C30" s="140" t="s">
        <v>138</v>
      </c>
      <c r="D30" s="141"/>
      <c r="E30" s="142">
        <v>1</v>
      </c>
      <c r="F30" s="143"/>
      <c r="G30" s="144"/>
    </row>
    <row r="31" spans="1:7" ht="27.75" customHeight="1">
      <c r="A31" s="31" t="s">
        <v>306</v>
      </c>
      <c r="B31" s="140" t="s">
        <v>120</v>
      </c>
      <c r="C31" s="140" t="s">
        <v>140</v>
      </c>
      <c r="D31" s="141"/>
      <c r="E31" s="142">
        <v>1</v>
      </c>
      <c r="F31" s="143"/>
      <c r="G31" s="144"/>
    </row>
    <row r="32" spans="1:7" ht="25.5" customHeight="1">
      <c r="A32" s="31" t="s">
        <v>307</v>
      </c>
      <c r="B32" s="140" t="s">
        <v>121</v>
      </c>
      <c r="C32" s="140" t="s">
        <v>141</v>
      </c>
      <c r="D32" s="141"/>
      <c r="E32" s="142">
        <v>1</v>
      </c>
      <c r="F32" s="143"/>
      <c r="G32" s="144"/>
    </row>
    <row r="33" spans="1:7" ht="30.75" customHeight="1">
      <c r="A33" s="31" t="s">
        <v>308</v>
      </c>
      <c r="B33" s="140" t="s">
        <v>122</v>
      </c>
      <c r="C33" s="140" t="s">
        <v>142</v>
      </c>
      <c r="D33" s="141"/>
      <c r="E33" s="142">
        <v>1</v>
      </c>
      <c r="F33" s="143"/>
      <c r="G33" s="144"/>
    </row>
    <row r="34" spans="1:7" ht="25.5" customHeight="1">
      <c r="A34" s="31" t="s">
        <v>309</v>
      </c>
      <c r="B34" s="145" t="s">
        <v>123</v>
      </c>
      <c r="C34" s="140" t="s">
        <v>143</v>
      </c>
      <c r="D34" s="141"/>
      <c r="E34" s="142">
        <v>1</v>
      </c>
      <c r="F34" s="143"/>
      <c r="G34" s="144"/>
    </row>
    <row r="35" spans="1:7" ht="30.75" customHeight="1">
      <c r="A35" s="31" t="s">
        <v>310</v>
      </c>
      <c r="B35" s="140" t="s">
        <v>145</v>
      </c>
      <c r="C35" s="140" t="s">
        <v>146</v>
      </c>
      <c r="D35" s="141"/>
      <c r="E35" s="142">
        <v>1</v>
      </c>
      <c r="F35" s="143"/>
      <c r="G35" s="144"/>
    </row>
    <row r="36" spans="1:7">
      <c r="A36" s="31" t="s">
        <v>311</v>
      </c>
      <c r="B36" s="140" t="s">
        <v>154</v>
      </c>
      <c r="C36" s="140" t="s">
        <v>155</v>
      </c>
      <c r="D36" s="141"/>
      <c r="E36" s="142">
        <v>2</v>
      </c>
      <c r="F36" s="143"/>
      <c r="G36" s="144"/>
    </row>
    <row r="37" spans="1:7" ht="15" customHeight="1">
      <c r="A37" s="292" t="s">
        <v>32</v>
      </c>
      <c r="B37" s="293"/>
      <c r="C37" s="293"/>
      <c r="D37" s="293"/>
      <c r="E37" s="293"/>
      <c r="F37" s="294"/>
      <c r="G37" s="51">
        <f>SUM(G3:G36)</f>
        <v>0</v>
      </c>
    </row>
    <row r="38" spans="1:7">
      <c r="A38" s="286" t="s">
        <v>183</v>
      </c>
      <c r="B38" s="287"/>
      <c r="C38" s="287"/>
      <c r="D38" s="287"/>
      <c r="E38" s="287"/>
      <c r="F38" s="287"/>
      <c r="G38" s="288"/>
    </row>
    <row r="39" spans="1:7" ht="24">
      <c r="A39" s="31" t="s">
        <v>312</v>
      </c>
      <c r="B39" s="146" t="s">
        <v>83</v>
      </c>
      <c r="C39" s="146" t="s">
        <v>84</v>
      </c>
      <c r="D39" s="32" t="s">
        <v>6</v>
      </c>
      <c r="E39" s="147">
        <v>40</v>
      </c>
      <c r="F39" s="148"/>
      <c r="G39" s="34"/>
    </row>
    <row r="40" spans="1:7" ht="25.5" customHeight="1">
      <c r="A40" s="31" t="s">
        <v>313</v>
      </c>
      <c r="B40" s="35"/>
      <c r="C40" s="30" t="s">
        <v>85</v>
      </c>
      <c r="D40" s="32" t="s">
        <v>6</v>
      </c>
      <c r="E40" s="29">
        <v>8</v>
      </c>
      <c r="F40" s="33"/>
      <c r="G40" s="34"/>
    </row>
    <row r="41" spans="1:7" ht="25.5" customHeight="1">
      <c r="A41" s="31" t="s">
        <v>314</v>
      </c>
      <c r="B41" s="35"/>
      <c r="C41" s="30" t="s">
        <v>95</v>
      </c>
      <c r="D41" s="32" t="s">
        <v>6</v>
      </c>
      <c r="E41" s="29">
        <v>6</v>
      </c>
      <c r="F41" s="33"/>
      <c r="G41" s="34"/>
    </row>
    <row r="42" spans="1:7" ht="21" customHeight="1">
      <c r="A42" s="31" t="s">
        <v>315</v>
      </c>
      <c r="B42" s="35"/>
      <c r="C42" s="30" t="s">
        <v>96</v>
      </c>
      <c r="D42" s="32" t="s">
        <v>6</v>
      </c>
      <c r="E42" s="29">
        <f>E40+E41</f>
        <v>14</v>
      </c>
      <c r="F42" s="33"/>
      <c r="G42" s="34"/>
    </row>
    <row r="43" spans="1:7">
      <c r="A43" s="31" t="s">
        <v>316</v>
      </c>
      <c r="B43" s="35"/>
      <c r="C43" s="30" t="s">
        <v>86</v>
      </c>
      <c r="D43" s="32" t="s">
        <v>9</v>
      </c>
      <c r="E43" s="29">
        <v>1</v>
      </c>
      <c r="F43" s="33"/>
      <c r="G43" s="34"/>
    </row>
    <row r="44" spans="1:7" s="16" customFormat="1" ht="12.75" customHeight="1">
      <c r="A44" s="292" t="s">
        <v>32</v>
      </c>
      <c r="B44" s="293"/>
      <c r="C44" s="293"/>
      <c r="D44" s="293"/>
      <c r="E44" s="293"/>
      <c r="F44" s="294"/>
      <c r="G44" s="51">
        <f>SUM(G39:G43)</f>
        <v>0</v>
      </c>
    </row>
    <row r="45" spans="1:7" s="16" customFormat="1" ht="12.75" customHeight="1">
      <c r="A45" s="295" t="s">
        <v>22</v>
      </c>
      <c r="B45" s="295"/>
      <c r="C45" s="295"/>
      <c r="D45" s="295"/>
      <c r="E45" s="295"/>
      <c r="F45" s="295"/>
      <c r="G45" s="295"/>
    </row>
    <row r="46" spans="1:7" s="17" customFormat="1" ht="13.5">
      <c r="A46" s="52" t="s">
        <v>317</v>
      </c>
      <c r="B46" s="52"/>
      <c r="C46" s="53" t="s">
        <v>33</v>
      </c>
      <c r="D46" s="54" t="s">
        <v>23</v>
      </c>
      <c r="E46" s="54">
        <v>3000</v>
      </c>
      <c r="F46" s="55"/>
      <c r="G46" s="56"/>
    </row>
    <row r="47" spans="1:7" s="17" customFormat="1" ht="16.5" customHeight="1">
      <c r="A47" s="52" t="s">
        <v>318</v>
      </c>
      <c r="B47" s="52"/>
      <c r="C47" s="53" t="s">
        <v>240</v>
      </c>
      <c r="D47" s="54" t="s">
        <v>23</v>
      </c>
      <c r="E47" s="54">
        <v>1250</v>
      </c>
      <c r="F47" s="55"/>
      <c r="G47" s="56"/>
    </row>
    <row r="48" spans="1:7" s="17" customFormat="1" ht="13.5">
      <c r="A48" s="52" t="s">
        <v>319</v>
      </c>
      <c r="B48" s="52"/>
      <c r="C48" s="53" t="s">
        <v>34</v>
      </c>
      <c r="D48" s="54" t="s">
        <v>23</v>
      </c>
      <c r="E48" s="54">
        <v>1100</v>
      </c>
      <c r="F48" s="55"/>
      <c r="G48" s="56"/>
    </row>
    <row r="49" spans="1:7" s="17" customFormat="1" ht="13.5">
      <c r="A49" s="52" t="s">
        <v>320</v>
      </c>
      <c r="B49" s="52"/>
      <c r="C49" s="53" t="s">
        <v>35</v>
      </c>
      <c r="D49" s="54" t="s">
        <v>23</v>
      </c>
      <c r="E49" s="54">
        <v>900</v>
      </c>
      <c r="F49" s="55"/>
      <c r="G49" s="56"/>
    </row>
    <row r="50" spans="1:7" s="17" customFormat="1" ht="13.5">
      <c r="A50" s="52" t="s">
        <v>321</v>
      </c>
      <c r="B50" s="52"/>
      <c r="C50" s="53" t="s">
        <v>36</v>
      </c>
      <c r="D50" s="54" t="s">
        <v>23</v>
      </c>
      <c r="E50" s="54">
        <v>450</v>
      </c>
      <c r="F50" s="55"/>
      <c r="G50" s="56"/>
    </row>
    <row r="51" spans="1:7" s="17" customFormat="1" ht="13.5">
      <c r="A51" s="52" t="s">
        <v>322</v>
      </c>
      <c r="B51" s="52"/>
      <c r="C51" s="53" t="s">
        <v>37</v>
      </c>
      <c r="D51" s="54" t="s">
        <v>23</v>
      </c>
      <c r="E51" s="54">
        <v>1100</v>
      </c>
      <c r="F51" s="57"/>
      <c r="G51" s="58"/>
    </row>
    <row r="52" spans="1:7" s="17" customFormat="1" ht="25.5">
      <c r="A52" s="52" t="s">
        <v>323</v>
      </c>
      <c r="B52" s="52"/>
      <c r="C52" s="53" t="s">
        <v>38</v>
      </c>
      <c r="D52" s="54" t="s">
        <v>6</v>
      </c>
      <c r="E52" s="54">
        <f>(E47+E49+E50+E51)*3</f>
        <v>11100</v>
      </c>
      <c r="F52" s="55"/>
      <c r="G52" s="56"/>
    </row>
    <row r="53" spans="1:7" s="17" customFormat="1" ht="13.5">
      <c r="A53" s="52" t="s">
        <v>324</v>
      </c>
      <c r="B53" s="52"/>
      <c r="C53" s="149" t="s">
        <v>39</v>
      </c>
      <c r="D53" s="59" t="s">
        <v>23</v>
      </c>
      <c r="E53" s="60">
        <v>1400</v>
      </c>
      <c r="F53" s="55"/>
      <c r="G53" s="56"/>
    </row>
    <row r="54" spans="1:7" s="16" customFormat="1" ht="12.75" customHeight="1">
      <c r="A54" s="292" t="s">
        <v>40</v>
      </c>
      <c r="B54" s="293"/>
      <c r="C54" s="293"/>
      <c r="D54" s="293"/>
      <c r="E54" s="293"/>
      <c r="F54" s="294"/>
      <c r="G54" s="50">
        <f>SUM(G46:G53)</f>
        <v>0</v>
      </c>
    </row>
    <row r="55" spans="1:7" s="16" customFormat="1" ht="12.75" customHeight="1">
      <c r="A55" s="295" t="s">
        <v>20</v>
      </c>
      <c r="B55" s="295"/>
      <c r="C55" s="295"/>
      <c r="D55" s="295"/>
      <c r="E55" s="295"/>
      <c r="F55" s="295"/>
      <c r="G55" s="295"/>
    </row>
    <row r="56" spans="1:7" s="17" customFormat="1" ht="13.5">
      <c r="A56" s="52" t="s">
        <v>325</v>
      </c>
      <c r="B56" s="52"/>
      <c r="C56" s="68" t="s">
        <v>41</v>
      </c>
      <c r="D56" s="59" t="s">
        <v>23</v>
      </c>
      <c r="E56" s="61">
        <f>E46+E48</f>
        <v>4100</v>
      </c>
      <c r="F56" s="62"/>
      <c r="G56" s="63"/>
    </row>
    <row r="57" spans="1:7" s="17" customFormat="1" ht="13.5">
      <c r="A57" s="52" t="s">
        <v>326</v>
      </c>
      <c r="B57" s="52"/>
      <c r="C57" s="68" t="s">
        <v>42</v>
      </c>
      <c r="D57" s="59" t="s">
        <v>23</v>
      </c>
      <c r="E57" s="61">
        <f>E47+E49+E50+E51</f>
        <v>3700</v>
      </c>
      <c r="F57" s="62"/>
      <c r="G57" s="63"/>
    </row>
    <row r="58" spans="1:7" s="17" customFormat="1" ht="13.5">
      <c r="A58" s="52" t="s">
        <v>327</v>
      </c>
      <c r="B58" s="52"/>
      <c r="C58" s="68" t="s">
        <v>43</v>
      </c>
      <c r="D58" s="59" t="s">
        <v>23</v>
      </c>
      <c r="E58" s="61">
        <f>E53</f>
        <v>1400</v>
      </c>
      <c r="F58" s="62"/>
      <c r="G58" s="63"/>
    </row>
    <row r="59" spans="1:7" s="17" customFormat="1" ht="13.5">
      <c r="A59" s="52" t="s">
        <v>328</v>
      </c>
      <c r="B59" s="52"/>
      <c r="C59" s="68" t="s">
        <v>44</v>
      </c>
      <c r="D59" s="59" t="s">
        <v>6</v>
      </c>
      <c r="E59" s="61">
        <f>E16</f>
        <v>200</v>
      </c>
      <c r="F59" s="62"/>
      <c r="G59" s="63"/>
    </row>
    <row r="60" spans="1:7" s="17" customFormat="1" ht="13.5">
      <c r="A60" s="52" t="s">
        <v>329</v>
      </c>
      <c r="B60" s="52"/>
      <c r="C60" s="68" t="s">
        <v>45</v>
      </c>
      <c r="D60" s="59" t="s">
        <v>6</v>
      </c>
      <c r="E60" s="61">
        <f>E20</f>
        <v>8</v>
      </c>
      <c r="F60" s="62"/>
      <c r="G60" s="63"/>
    </row>
    <row r="61" spans="1:7" s="17" customFormat="1" ht="13.5">
      <c r="A61" s="52" t="s">
        <v>330</v>
      </c>
      <c r="B61" s="52"/>
      <c r="C61" s="68" t="s">
        <v>62</v>
      </c>
      <c r="D61" s="59" t="s">
        <v>9</v>
      </c>
      <c r="E61" s="61">
        <f>E41+E40</f>
        <v>14</v>
      </c>
      <c r="F61" s="62"/>
      <c r="G61" s="63"/>
    </row>
    <row r="62" spans="1:7" s="17" customFormat="1" ht="13.5">
      <c r="A62" s="52" t="s">
        <v>331</v>
      </c>
      <c r="B62" s="52"/>
      <c r="C62" s="68" t="s">
        <v>46</v>
      </c>
      <c r="D62" s="59" t="s">
        <v>6</v>
      </c>
      <c r="E62" s="61">
        <f>E18+E24</f>
        <v>32</v>
      </c>
      <c r="F62" s="62"/>
      <c r="G62" s="63"/>
    </row>
    <row r="63" spans="1:7" s="17" customFormat="1" ht="13.5">
      <c r="A63" s="52" t="s">
        <v>332</v>
      </c>
      <c r="B63" s="52"/>
      <c r="C63" s="68" t="s">
        <v>71</v>
      </c>
      <c r="D63" s="59" t="s">
        <v>9</v>
      </c>
      <c r="E63" s="61">
        <v>1</v>
      </c>
      <c r="F63" s="62"/>
      <c r="G63" s="63"/>
    </row>
    <row r="64" spans="1:7" s="17" customFormat="1" ht="13.5">
      <c r="A64" s="52" t="s">
        <v>333</v>
      </c>
      <c r="B64" s="52"/>
      <c r="C64" s="68" t="s">
        <v>97</v>
      </c>
      <c r="D64" s="59" t="s">
        <v>7</v>
      </c>
      <c r="E64" s="61">
        <v>1900</v>
      </c>
      <c r="F64" s="62"/>
      <c r="G64" s="63"/>
    </row>
    <row r="65" spans="1:7" s="17" customFormat="1" ht="13.5">
      <c r="A65" s="52" t="s">
        <v>334</v>
      </c>
      <c r="B65" s="52"/>
      <c r="C65" s="68" t="s">
        <v>47</v>
      </c>
      <c r="D65" s="59" t="s">
        <v>9</v>
      </c>
      <c r="E65" s="61">
        <f>E21</f>
        <v>7</v>
      </c>
      <c r="F65" s="62"/>
      <c r="G65" s="63"/>
    </row>
    <row r="66" spans="1:7" s="17" customFormat="1" ht="13.5">
      <c r="A66" s="52" t="s">
        <v>335</v>
      </c>
      <c r="B66" s="52"/>
      <c r="C66" s="68" t="s">
        <v>184</v>
      </c>
      <c r="D66" s="59" t="s">
        <v>9</v>
      </c>
      <c r="E66" s="61">
        <v>1</v>
      </c>
      <c r="F66" s="62"/>
      <c r="G66" s="63"/>
    </row>
    <row r="67" spans="1:7" s="17" customFormat="1" ht="25.5">
      <c r="A67" s="52" t="s">
        <v>336</v>
      </c>
      <c r="B67" s="52"/>
      <c r="C67" s="68" t="s">
        <v>185</v>
      </c>
      <c r="D67" s="59" t="s">
        <v>9</v>
      </c>
      <c r="E67" s="59">
        <v>1</v>
      </c>
      <c r="F67" s="62"/>
      <c r="G67" s="63"/>
    </row>
    <row r="68" spans="1:7" s="17" customFormat="1" ht="13.5">
      <c r="A68" s="52" t="s">
        <v>337</v>
      </c>
      <c r="B68" s="52"/>
      <c r="C68" s="68" t="s">
        <v>54</v>
      </c>
      <c r="D68" s="59" t="s">
        <v>9</v>
      </c>
      <c r="E68" s="59">
        <v>1</v>
      </c>
      <c r="F68" s="62"/>
      <c r="G68" s="63"/>
    </row>
    <row r="69" spans="1:7" ht="12.75" customHeight="1">
      <c r="A69" s="292" t="s">
        <v>40</v>
      </c>
      <c r="B69" s="293"/>
      <c r="C69" s="293"/>
      <c r="D69" s="293"/>
      <c r="E69" s="293"/>
      <c r="F69" s="294"/>
      <c r="G69" s="50">
        <f>SUM(G56:G68)</f>
        <v>0</v>
      </c>
    </row>
    <row r="70" spans="1:7">
      <c r="A70" s="286"/>
      <c r="B70" s="287"/>
      <c r="C70" s="287"/>
      <c r="D70" s="287"/>
      <c r="E70" s="287"/>
      <c r="F70" s="287"/>
      <c r="G70" s="288"/>
    </row>
    <row r="71" spans="1:7" ht="12.75" customHeight="1">
      <c r="A71" s="289" t="s">
        <v>59</v>
      </c>
      <c r="B71" s="290"/>
      <c r="C71" s="290"/>
      <c r="D71" s="290"/>
      <c r="E71" s="290"/>
      <c r="F71" s="291"/>
      <c r="G71" s="212">
        <f>SUM(G37+G44+G54+G69)</f>
        <v>0</v>
      </c>
    </row>
  </sheetData>
  <mergeCells count="12">
    <mergeCell ref="A1:G1"/>
    <mergeCell ref="A37:F37"/>
    <mergeCell ref="A69:F69"/>
    <mergeCell ref="A3:F3"/>
    <mergeCell ref="A25:F25"/>
    <mergeCell ref="A70:G70"/>
    <mergeCell ref="A71:F71"/>
    <mergeCell ref="A38:G38"/>
    <mergeCell ref="A44:F44"/>
    <mergeCell ref="A45:G45"/>
    <mergeCell ref="A54:F54"/>
    <mergeCell ref="A55:G55"/>
  </mergeCells>
  <printOptions horizontalCentered="1" verticalCentered="1"/>
  <pageMargins left="0.25" right="0.25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39"/>
  <sheetViews>
    <sheetView workbookViewId="0">
      <selection activeCell="F31" sqref="F31:G37"/>
    </sheetView>
  </sheetViews>
  <sheetFormatPr defaultRowHeight="12.75"/>
  <cols>
    <col min="1" max="1" width="8.42578125" customWidth="1"/>
    <col min="2" max="2" width="11.42578125" customWidth="1"/>
    <col min="3" max="3" width="35.28515625" customWidth="1"/>
    <col min="4" max="4" width="5.42578125" customWidth="1"/>
    <col min="5" max="5" width="6.140625" customWidth="1"/>
    <col min="6" max="6" width="10.42578125" customWidth="1"/>
    <col min="7" max="7" width="11.140625" customWidth="1"/>
  </cols>
  <sheetData>
    <row r="1" spans="1:7">
      <c r="A1" s="296" t="s">
        <v>278</v>
      </c>
      <c r="B1" s="296"/>
      <c r="C1" s="296"/>
      <c r="D1" s="296"/>
      <c r="E1" s="296"/>
      <c r="F1" s="296"/>
      <c r="G1" s="296"/>
    </row>
    <row r="2" spans="1:7">
      <c r="A2" s="306" t="s">
        <v>78</v>
      </c>
      <c r="B2" s="306"/>
      <c r="C2" s="303"/>
      <c r="D2" s="303"/>
      <c r="E2" s="303"/>
      <c r="F2" s="303"/>
      <c r="G2" s="303"/>
    </row>
    <row r="3" spans="1:7" ht="36">
      <c r="A3" s="106" t="s">
        <v>12</v>
      </c>
      <c r="B3" s="106"/>
      <c r="C3" s="107" t="s">
        <v>14</v>
      </c>
      <c r="D3" s="107" t="s">
        <v>15</v>
      </c>
      <c r="E3" s="107" t="s">
        <v>16</v>
      </c>
      <c r="F3" s="107" t="s">
        <v>17</v>
      </c>
      <c r="G3" s="107" t="s">
        <v>18</v>
      </c>
    </row>
    <row r="4" spans="1:7">
      <c r="A4" s="311" t="s">
        <v>48</v>
      </c>
      <c r="B4" s="312"/>
      <c r="C4" s="313"/>
      <c r="D4" s="313"/>
      <c r="E4" s="313"/>
      <c r="F4" s="314"/>
      <c r="G4" s="315"/>
    </row>
    <row r="5" spans="1:7" ht="36">
      <c r="A5" s="93" t="s">
        <v>338</v>
      </c>
      <c r="B5" s="102" t="s">
        <v>165</v>
      </c>
      <c r="C5" s="103" t="s">
        <v>166</v>
      </c>
      <c r="D5" s="101" t="s">
        <v>6</v>
      </c>
      <c r="E5" s="104">
        <v>4</v>
      </c>
      <c r="F5" s="105"/>
      <c r="G5" s="94"/>
    </row>
    <row r="6" spans="1:7" ht="24">
      <c r="A6" s="223" t="s">
        <v>339</v>
      </c>
      <c r="B6" s="103" t="s">
        <v>167</v>
      </c>
      <c r="C6" s="103" t="s">
        <v>168</v>
      </c>
      <c r="D6" s="101" t="s">
        <v>6</v>
      </c>
      <c r="E6" s="104">
        <v>4</v>
      </c>
      <c r="F6" s="105"/>
      <c r="G6" s="94"/>
    </row>
    <row r="7" spans="1:7" ht="24">
      <c r="A7" s="223" t="s">
        <v>340</v>
      </c>
      <c r="B7" s="103" t="s">
        <v>169</v>
      </c>
      <c r="C7" s="103" t="s">
        <v>170</v>
      </c>
      <c r="D7" s="101" t="s">
        <v>6</v>
      </c>
      <c r="E7" s="104">
        <v>12</v>
      </c>
      <c r="F7" s="105"/>
      <c r="G7" s="94"/>
    </row>
    <row r="8" spans="1:7" ht="24">
      <c r="A8" s="223" t="s">
        <v>341</v>
      </c>
      <c r="B8" s="102" t="s">
        <v>171</v>
      </c>
      <c r="C8" s="103" t="s">
        <v>172</v>
      </c>
      <c r="D8" s="101" t="s">
        <v>6</v>
      </c>
      <c r="E8" s="104">
        <v>12</v>
      </c>
      <c r="F8" s="105"/>
      <c r="G8" s="94"/>
    </row>
    <row r="9" spans="1:7" ht="24">
      <c r="A9" s="223" t="s">
        <v>342</v>
      </c>
      <c r="B9" s="103" t="s">
        <v>173</v>
      </c>
      <c r="C9" s="103" t="s">
        <v>174</v>
      </c>
      <c r="D9" s="101" t="s">
        <v>6</v>
      </c>
      <c r="E9" s="104">
        <v>7</v>
      </c>
      <c r="F9" s="105"/>
      <c r="G9" s="94"/>
    </row>
    <row r="10" spans="1:7">
      <c r="A10" s="223" t="s">
        <v>343</v>
      </c>
      <c r="B10" s="103" t="s">
        <v>175</v>
      </c>
      <c r="C10" s="103" t="s">
        <v>176</v>
      </c>
      <c r="D10" s="101" t="s">
        <v>6</v>
      </c>
      <c r="E10" s="104">
        <v>7</v>
      </c>
      <c r="F10" s="105"/>
      <c r="G10" s="94"/>
    </row>
    <row r="11" spans="1:7" ht="24">
      <c r="A11" s="223" t="s">
        <v>344</v>
      </c>
      <c r="B11" s="103" t="s">
        <v>177</v>
      </c>
      <c r="C11" s="103" t="s">
        <v>178</v>
      </c>
      <c r="D11" s="101" t="s">
        <v>6</v>
      </c>
      <c r="E11" s="104">
        <v>7</v>
      </c>
      <c r="F11" s="105"/>
      <c r="G11" s="95"/>
    </row>
    <row r="12" spans="1:7" ht="30" customHeight="1">
      <c r="A12" s="223" t="s">
        <v>345</v>
      </c>
      <c r="B12" s="93"/>
      <c r="C12" s="96" t="s">
        <v>98</v>
      </c>
      <c r="D12" s="97" t="s">
        <v>9</v>
      </c>
      <c r="E12" s="98">
        <v>1</v>
      </c>
      <c r="F12" s="99"/>
      <c r="G12" s="100"/>
    </row>
    <row r="13" spans="1:7">
      <c r="A13" s="223" t="s">
        <v>346</v>
      </c>
      <c r="B13" s="93"/>
      <c r="C13" s="96" t="s">
        <v>104</v>
      </c>
      <c r="D13" s="97" t="s">
        <v>9</v>
      </c>
      <c r="E13" s="98">
        <v>4</v>
      </c>
      <c r="F13" s="99"/>
      <c r="G13" s="100"/>
    </row>
    <row r="14" spans="1:7">
      <c r="A14" s="223" t="s">
        <v>347</v>
      </c>
      <c r="B14" s="93"/>
      <c r="C14" s="96" t="s">
        <v>179</v>
      </c>
      <c r="D14" s="97" t="s">
        <v>9</v>
      </c>
      <c r="E14" s="98">
        <v>6</v>
      </c>
      <c r="F14" s="99"/>
      <c r="G14" s="100"/>
    </row>
    <row r="15" spans="1:7">
      <c r="A15" s="223" t="s">
        <v>348</v>
      </c>
      <c r="B15" s="93"/>
      <c r="C15" s="96" t="s">
        <v>180</v>
      </c>
      <c r="D15" s="97" t="s">
        <v>9</v>
      </c>
      <c r="E15" s="98">
        <v>4</v>
      </c>
      <c r="F15" s="99"/>
      <c r="G15" s="100"/>
    </row>
    <row r="16" spans="1:7" ht="10.5" customHeight="1">
      <c r="A16" s="223" t="s">
        <v>349</v>
      </c>
      <c r="B16" s="119"/>
      <c r="C16" s="96" t="s">
        <v>229</v>
      </c>
      <c r="D16" s="97" t="s">
        <v>9</v>
      </c>
      <c r="E16" s="98">
        <v>1</v>
      </c>
      <c r="F16" s="99"/>
      <c r="G16" s="100"/>
    </row>
    <row r="17" spans="1:7">
      <c r="A17" s="93"/>
      <c r="B17" s="93"/>
      <c r="C17" s="96"/>
      <c r="D17" s="97"/>
      <c r="E17" s="98"/>
      <c r="F17" s="99"/>
      <c r="G17" s="174"/>
    </row>
    <row r="18" spans="1:7">
      <c r="A18" s="311" t="s">
        <v>22</v>
      </c>
      <c r="B18" s="312"/>
      <c r="C18" s="313"/>
      <c r="D18" s="313"/>
      <c r="E18" s="313"/>
      <c r="F18" s="314"/>
      <c r="G18" s="315"/>
    </row>
    <row r="19" spans="1:7">
      <c r="A19" s="108" t="s">
        <v>350</v>
      </c>
      <c r="B19" s="109"/>
      <c r="C19" s="110" t="s">
        <v>182</v>
      </c>
      <c r="D19" s="111" t="s">
        <v>23</v>
      </c>
      <c r="E19" s="111">
        <v>350</v>
      </c>
      <c r="F19" s="112"/>
      <c r="G19" s="95"/>
    </row>
    <row r="20" spans="1:7">
      <c r="A20" s="222" t="s">
        <v>351</v>
      </c>
      <c r="B20" s="109"/>
      <c r="C20" s="110" t="s">
        <v>35</v>
      </c>
      <c r="D20" s="111" t="s">
        <v>23</v>
      </c>
      <c r="E20" s="111">
        <v>100</v>
      </c>
      <c r="F20" s="112"/>
      <c r="G20" s="95"/>
    </row>
    <row r="21" spans="1:7">
      <c r="A21" s="222" t="s">
        <v>352</v>
      </c>
      <c r="B21" s="109"/>
      <c r="C21" s="110" t="s">
        <v>99</v>
      </c>
      <c r="D21" s="111" t="s">
        <v>23</v>
      </c>
      <c r="E21" s="111">
        <v>150</v>
      </c>
      <c r="F21" s="112"/>
      <c r="G21" s="95"/>
    </row>
    <row r="22" spans="1:7">
      <c r="A22" s="222" t="s">
        <v>353</v>
      </c>
      <c r="B22" s="109"/>
      <c r="C22" s="110" t="s">
        <v>37</v>
      </c>
      <c r="D22" s="111" t="s">
        <v>23</v>
      </c>
      <c r="E22" s="111">
        <v>5010</v>
      </c>
      <c r="F22" s="113"/>
      <c r="G22" s="95"/>
    </row>
    <row r="23" spans="1:7">
      <c r="A23" s="222" t="s">
        <v>354</v>
      </c>
      <c r="B23" s="109"/>
      <c r="C23" s="110" t="s">
        <v>230</v>
      </c>
      <c r="D23" s="111" t="s">
        <v>23</v>
      </c>
      <c r="E23" s="111">
        <v>600</v>
      </c>
      <c r="F23" s="113"/>
      <c r="G23" s="95"/>
    </row>
    <row r="24" spans="1:7">
      <c r="A24" s="222" t="s">
        <v>355</v>
      </c>
      <c r="B24" s="109"/>
      <c r="C24" s="110" t="s">
        <v>235</v>
      </c>
      <c r="D24" s="111" t="s">
        <v>23</v>
      </c>
      <c r="E24" s="111">
        <v>10</v>
      </c>
      <c r="F24" s="113"/>
      <c r="G24" s="95"/>
    </row>
    <row r="25" spans="1:7">
      <c r="A25" s="222" t="s">
        <v>356</v>
      </c>
      <c r="B25" s="109"/>
      <c r="C25" s="110" t="s">
        <v>236</v>
      </c>
      <c r="D25" s="111" t="s">
        <v>23</v>
      </c>
      <c r="E25" s="111">
        <v>40</v>
      </c>
      <c r="F25" s="113"/>
      <c r="G25" s="95"/>
    </row>
    <row r="26" spans="1:7">
      <c r="A26" s="222" t="s">
        <v>357</v>
      </c>
      <c r="B26" s="109"/>
      <c r="C26" s="110" t="s">
        <v>181</v>
      </c>
      <c r="D26" s="111" t="s">
        <v>23</v>
      </c>
      <c r="E26" s="111">
        <v>3400</v>
      </c>
      <c r="F26" s="113"/>
      <c r="G26" s="95"/>
    </row>
    <row r="27" spans="1:7" ht="24">
      <c r="A27" s="222" t="s">
        <v>358</v>
      </c>
      <c r="B27" s="109"/>
      <c r="C27" s="110" t="s">
        <v>38</v>
      </c>
      <c r="D27" s="111" t="s">
        <v>6</v>
      </c>
      <c r="E27" s="111">
        <f>(E20+E21+E22+E23+E24+E25)*3</f>
        <v>17730</v>
      </c>
      <c r="F27" s="112"/>
      <c r="G27" s="95"/>
    </row>
    <row r="28" spans="1:7">
      <c r="A28" s="222" t="s">
        <v>359</v>
      </c>
      <c r="B28" s="109"/>
      <c r="C28" s="114" t="s">
        <v>39</v>
      </c>
      <c r="D28" s="115" t="s">
        <v>23</v>
      </c>
      <c r="E28" s="116">
        <v>50</v>
      </c>
      <c r="F28" s="112"/>
      <c r="G28" s="95"/>
    </row>
    <row r="29" spans="1:7">
      <c r="A29" s="307"/>
      <c r="B29" s="307"/>
      <c r="C29" s="308"/>
      <c r="D29" s="308"/>
      <c r="E29" s="308"/>
      <c r="F29" s="117"/>
      <c r="G29" s="118"/>
    </row>
    <row r="30" spans="1:7">
      <c r="A30" s="309" t="s">
        <v>20</v>
      </c>
      <c r="B30" s="309"/>
      <c r="C30" s="310"/>
      <c r="D30" s="310"/>
      <c r="E30" s="310"/>
      <c r="F30" s="108"/>
      <c r="G30" s="108"/>
    </row>
    <row r="31" spans="1:7">
      <c r="A31" s="108" t="s">
        <v>360</v>
      </c>
      <c r="B31" s="108"/>
      <c r="C31" s="120" t="s">
        <v>100</v>
      </c>
      <c r="D31" s="120" t="s">
        <v>9</v>
      </c>
      <c r="E31" s="121">
        <v>4</v>
      </c>
      <c r="F31" s="122"/>
      <c r="G31" s="122"/>
    </row>
    <row r="32" spans="1:7">
      <c r="A32" s="222" t="s">
        <v>361</v>
      </c>
      <c r="B32" s="108"/>
      <c r="C32" s="120" t="s">
        <v>53</v>
      </c>
      <c r="D32" s="120" t="s">
        <v>7</v>
      </c>
      <c r="E32" s="121">
        <f>E19+E20+E21+E22+E26</f>
        <v>9010</v>
      </c>
      <c r="F32" s="122"/>
      <c r="G32" s="122"/>
    </row>
    <row r="33" spans="1:7">
      <c r="A33" s="222" t="s">
        <v>362</v>
      </c>
      <c r="B33" s="123"/>
      <c r="C33" s="124" t="s">
        <v>101</v>
      </c>
      <c r="D33" s="124" t="s">
        <v>9</v>
      </c>
      <c r="E33" s="121">
        <v>4</v>
      </c>
      <c r="F33" s="122"/>
      <c r="G33" s="125"/>
    </row>
    <row r="34" spans="1:7">
      <c r="A34" s="222" t="s">
        <v>363</v>
      </c>
      <c r="B34" s="123"/>
      <c r="C34" s="124" t="s">
        <v>102</v>
      </c>
      <c r="D34" s="124" t="s">
        <v>9</v>
      </c>
      <c r="E34" s="121">
        <v>1</v>
      </c>
      <c r="F34" s="122"/>
      <c r="G34" s="125"/>
    </row>
    <row r="35" spans="1:7">
      <c r="A35" s="222" t="s">
        <v>364</v>
      </c>
      <c r="B35" s="123"/>
      <c r="C35" s="124" t="s">
        <v>103</v>
      </c>
      <c r="D35" s="124" t="s">
        <v>9</v>
      </c>
      <c r="E35" s="121">
        <v>4</v>
      </c>
      <c r="F35" s="122"/>
      <c r="G35" s="125"/>
    </row>
    <row r="36" spans="1:7">
      <c r="A36" s="222" t="s">
        <v>365</v>
      </c>
      <c r="B36" s="123"/>
      <c r="C36" s="124" t="s">
        <v>54</v>
      </c>
      <c r="D36" s="124" t="s">
        <v>9</v>
      </c>
      <c r="E36" s="121">
        <v>1</v>
      </c>
      <c r="F36" s="122"/>
      <c r="G36" s="125"/>
    </row>
    <row r="37" spans="1:7">
      <c r="A37" s="302" t="s">
        <v>19</v>
      </c>
      <c r="B37" s="302"/>
      <c r="C37" s="303"/>
      <c r="D37" s="303"/>
      <c r="E37" s="303"/>
      <c r="F37" s="126"/>
      <c r="G37" s="127"/>
    </row>
    <row r="38" spans="1:7">
      <c r="A38" s="128"/>
      <c r="B38" s="128"/>
      <c r="C38" s="129"/>
      <c r="D38" s="129"/>
      <c r="E38" s="129"/>
      <c r="F38" s="129"/>
      <c r="G38" s="129"/>
    </row>
    <row r="39" spans="1:7">
      <c r="A39" s="304" t="s">
        <v>21</v>
      </c>
      <c r="B39" s="304"/>
      <c r="C39" s="305"/>
      <c r="D39" s="305"/>
      <c r="E39" s="305"/>
      <c r="F39" s="305"/>
      <c r="G39" s="130">
        <f>G37+G29+G17</f>
        <v>0</v>
      </c>
    </row>
  </sheetData>
  <mergeCells count="8">
    <mergeCell ref="A37:E37"/>
    <mergeCell ref="A39:F39"/>
    <mergeCell ref="A1:G1"/>
    <mergeCell ref="A2:G2"/>
    <mergeCell ref="A29:E29"/>
    <mergeCell ref="A30:E30"/>
    <mergeCell ref="A4:G4"/>
    <mergeCell ref="A18:G18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tabColor rgb="FFFFC000"/>
  </sheetPr>
  <dimension ref="A1:G27"/>
  <sheetViews>
    <sheetView workbookViewId="0">
      <selection activeCell="F4" sqref="F4:G23"/>
    </sheetView>
  </sheetViews>
  <sheetFormatPr defaultRowHeight="12.75"/>
  <cols>
    <col min="1" max="1" width="9.42578125" style="6" customWidth="1"/>
    <col min="2" max="2" width="7.28515625" style="6" customWidth="1"/>
    <col min="3" max="3" width="35" style="6" customWidth="1"/>
    <col min="4" max="4" width="5.42578125" style="6" customWidth="1"/>
    <col min="5" max="5" width="6.140625" style="6" customWidth="1"/>
    <col min="6" max="6" width="12.85546875" style="6" customWidth="1"/>
    <col min="7" max="7" width="12.7109375" style="6" customWidth="1"/>
    <col min="8" max="16384" width="9.140625" style="6"/>
  </cols>
  <sheetData>
    <row r="1" spans="1:7" ht="13.5">
      <c r="A1" s="322" t="s">
        <v>275</v>
      </c>
      <c r="B1" s="322"/>
      <c r="C1" s="322"/>
      <c r="D1" s="322"/>
      <c r="E1" s="322"/>
      <c r="F1" s="322"/>
      <c r="G1" s="322"/>
    </row>
    <row r="2" spans="1:7" ht="25.5">
      <c r="A2" s="41" t="s">
        <v>12</v>
      </c>
      <c r="B2" s="41"/>
      <c r="C2" s="42" t="s">
        <v>14</v>
      </c>
      <c r="D2" s="42" t="s">
        <v>15</v>
      </c>
      <c r="E2" s="42" t="s">
        <v>16</v>
      </c>
      <c r="F2" s="42" t="s">
        <v>17</v>
      </c>
      <c r="G2" s="42" t="s">
        <v>18</v>
      </c>
    </row>
    <row r="3" spans="1:7" ht="13.5">
      <c r="A3" s="316" t="s">
        <v>31</v>
      </c>
      <c r="B3" s="316"/>
      <c r="C3" s="317"/>
      <c r="D3" s="317"/>
      <c r="E3" s="317"/>
      <c r="F3" s="316"/>
      <c r="G3" s="317"/>
    </row>
    <row r="4" spans="1:7" ht="13.5">
      <c r="A4" s="24" t="s">
        <v>366</v>
      </c>
      <c r="B4" s="70"/>
      <c r="C4" s="69" t="s">
        <v>110</v>
      </c>
      <c r="D4" s="22" t="s">
        <v>9</v>
      </c>
      <c r="E4" s="131">
        <v>2</v>
      </c>
      <c r="F4" s="132"/>
      <c r="G4" s="44"/>
    </row>
    <row r="5" spans="1:7" ht="21">
      <c r="A5" s="24" t="s">
        <v>367</v>
      </c>
      <c r="B5" s="70"/>
      <c r="C5" s="69" t="s">
        <v>189</v>
      </c>
      <c r="D5" s="22" t="s">
        <v>9</v>
      </c>
      <c r="E5" s="131">
        <v>80</v>
      </c>
      <c r="F5" s="132"/>
      <c r="G5" s="44"/>
    </row>
    <row r="6" spans="1:7" ht="13.5">
      <c r="A6" s="24" t="s">
        <v>368</v>
      </c>
      <c r="B6" s="70"/>
      <c r="C6" s="69" t="s">
        <v>111</v>
      </c>
      <c r="D6" s="22" t="s">
        <v>9</v>
      </c>
      <c r="E6" s="131">
        <v>30</v>
      </c>
      <c r="F6" s="132"/>
      <c r="G6" s="44"/>
    </row>
    <row r="7" spans="1:7" ht="13.5">
      <c r="A7" s="24" t="s">
        <v>369</v>
      </c>
      <c r="B7" s="70"/>
      <c r="C7" s="69" t="s">
        <v>112</v>
      </c>
      <c r="D7" s="22" t="s">
        <v>9</v>
      </c>
      <c r="E7" s="131">
        <v>3</v>
      </c>
      <c r="F7" s="132"/>
      <c r="G7" s="44"/>
    </row>
    <row r="8" spans="1:7" ht="13.5">
      <c r="A8" s="24" t="s">
        <v>370</v>
      </c>
      <c r="B8" s="70"/>
      <c r="C8" s="69" t="s">
        <v>113</v>
      </c>
      <c r="D8" s="22" t="s">
        <v>9</v>
      </c>
      <c r="E8" s="131">
        <v>30</v>
      </c>
      <c r="F8" s="132"/>
      <c r="G8" s="44"/>
    </row>
    <row r="9" spans="1:7" ht="13.5">
      <c r="A9" s="24" t="s">
        <v>371</v>
      </c>
      <c r="B9" s="70"/>
      <c r="C9" s="69" t="s">
        <v>114</v>
      </c>
      <c r="D9" s="22" t="s">
        <v>9</v>
      </c>
      <c r="E9" s="131">
        <v>40</v>
      </c>
      <c r="F9" s="132"/>
      <c r="G9" s="44"/>
    </row>
    <row r="10" spans="1:7" ht="12.75" customHeight="1">
      <c r="A10" s="24" t="s">
        <v>372</v>
      </c>
      <c r="B10" s="23"/>
      <c r="C10" s="45" t="s">
        <v>105</v>
      </c>
      <c r="D10" s="22" t="s">
        <v>9</v>
      </c>
      <c r="E10" s="43">
        <v>1</v>
      </c>
      <c r="F10" s="44"/>
      <c r="G10" s="44"/>
    </row>
    <row r="11" spans="1:7" ht="13.5">
      <c r="A11" s="316" t="s">
        <v>72</v>
      </c>
      <c r="B11" s="316"/>
      <c r="C11" s="317"/>
      <c r="D11" s="317"/>
      <c r="E11" s="317"/>
      <c r="F11" s="38"/>
      <c r="G11" s="27"/>
    </row>
    <row r="12" spans="1:7" ht="13.5">
      <c r="A12" s="24" t="s">
        <v>373</v>
      </c>
      <c r="B12" s="23"/>
      <c r="C12" s="39" t="s">
        <v>73</v>
      </c>
      <c r="D12" s="25" t="s">
        <v>23</v>
      </c>
      <c r="E12" s="26">
        <v>2000</v>
      </c>
      <c r="F12" s="28"/>
      <c r="G12" s="27"/>
    </row>
    <row r="13" spans="1:7" ht="13.5">
      <c r="A13" s="24" t="s">
        <v>374</v>
      </c>
      <c r="B13" s="23"/>
      <c r="C13" s="40" t="s">
        <v>190</v>
      </c>
      <c r="D13" s="25" t="s">
        <v>23</v>
      </c>
      <c r="E13" s="26">
        <v>400</v>
      </c>
      <c r="F13" s="28"/>
      <c r="G13" s="27"/>
    </row>
    <row r="14" spans="1:7" ht="13.5">
      <c r="A14" s="24" t="s">
        <v>375</v>
      </c>
      <c r="B14" s="133"/>
      <c r="C14" s="134" t="s">
        <v>191</v>
      </c>
      <c r="D14" s="135" t="s">
        <v>8</v>
      </c>
      <c r="E14" s="137">
        <f>E5+E6+E7+E8+E9</f>
        <v>183</v>
      </c>
      <c r="F14" s="136"/>
      <c r="G14" s="27"/>
    </row>
    <row r="15" spans="1:7" ht="13.5">
      <c r="A15" s="323"/>
      <c r="B15" s="323"/>
      <c r="C15" s="324"/>
      <c r="D15" s="324"/>
      <c r="E15" s="324"/>
      <c r="F15" s="66"/>
      <c r="G15" s="46"/>
    </row>
    <row r="16" spans="1:7" ht="13.5">
      <c r="A16" s="316" t="s">
        <v>20</v>
      </c>
      <c r="B16" s="316"/>
      <c r="C16" s="317"/>
      <c r="D16" s="317"/>
      <c r="E16" s="317"/>
      <c r="F16" s="65"/>
      <c r="G16" s="65"/>
    </row>
    <row r="17" spans="1:7" ht="13.5">
      <c r="A17" s="24" t="s">
        <v>376</v>
      </c>
      <c r="B17" s="65"/>
      <c r="C17" s="47" t="s">
        <v>106</v>
      </c>
      <c r="D17" s="47" t="s">
        <v>9</v>
      </c>
      <c r="E17" s="138">
        <f>E6</f>
        <v>30</v>
      </c>
      <c r="F17" s="48"/>
      <c r="G17" s="48"/>
    </row>
    <row r="18" spans="1:7" ht="13.5">
      <c r="A18" s="24" t="s">
        <v>377</v>
      </c>
      <c r="B18" s="71"/>
      <c r="C18" s="47" t="s">
        <v>109</v>
      </c>
      <c r="D18" s="47" t="s">
        <v>9</v>
      </c>
      <c r="E18" s="138">
        <f>E4</f>
        <v>2</v>
      </c>
      <c r="F18" s="48"/>
      <c r="G18" s="48"/>
    </row>
    <row r="19" spans="1:7" ht="13.5">
      <c r="A19" s="24" t="s">
        <v>378</v>
      </c>
      <c r="B19" s="71"/>
      <c r="C19" s="47" t="s">
        <v>107</v>
      </c>
      <c r="D19" s="47" t="s">
        <v>9</v>
      </c>
      <c r="E19" s="47">
        <f>E5+E8+E9</f>
        <v>150</v>
      </c>
      <c r="F19" s="48"/>
      <c r="G19" s="48"/>
    </row>
    <row r="20" spans="1:7" ht="13.5">
      <c r="A20" s="24" t="s">
        <v>379</v>
      </c>
      <c r="B20" s="65"/>
      <c r="C20" s="47" t="s">
        <v>53</v>
      </c>
      <c r="D20" s="47" t="s">
        <v>23</v>
      </c>
      <c r="E20" s="47">
        <f>E12+E123</f>
        <v>2000</v>
      </c>
      <c r="F20" s="48"/>
      <c r="G20" s="48"/>
    </row>
    <row r="21" spans="1:7" ht="13.5">
      <c r="A21" s="24" t="s">
        <v>380</v>
      </c>
      <c r="B21" s="65"/>
      <c r="C21" s="47" t="s">
        <v>108</v>
      </c>
      <c r="D21" s="47" t="s">
        <v>9</v>
      </c>
      <c r="E21" s="47">
        <v>1</v>
      </c>
      <c r="F21" s="48"/>
      <c r="G21" s="48"/>
    </row>
    <row r="22" spans="1:7" ht="13.5">
      <c r="A22" s="24" t="s">
        <v>381</v>
      </c>
      <c r="B22" s="65"/>
      <c r="C22" s="47" t="s">
        <v>54</v>
      </c>
      <c r="D22" s="47" t="s">
        <v>9</v>
      </c>
      <c r="E22" s="47">
        <v>1</v>
      </c>
      <c r="F22" s="48"/>
      <c r="G22" s="48"/>
    </row>
    <row r="23" spans="1:7" ht="13.5">
      <c r="A23" s="318" t="s">
        <v>19</v>
      </c>
      <c r="B23" s="318"/>
      <c r="C23" s="319"/>
      <c r="D23" s="319"/>
      <c r="E23" s="319"/>
      <c r="F23" s="64"/>
      <c r="G23" s="49"/>
    </row>
    <row r="24" spans="1:7" ht="15">
      <c r="A24" s="7"/>
      <c r="B24" s="7"/>
      <c r="C24" s="8"/>
      <c r="D24" s="8"/>
      <c r="E24" s="8"/>
      <c r="F24" s="8"/>
      <c r="G24" s="8"/>
    </row>
    <row r="25" spans="1:7">
      <c r="A25" s="320" t="s">
        <v>21</v>
      </c>
      <c r="B25" s="320"/>
      <c r="C25" s="321"/>
      <c r="D25" s="321"/>
      <c r="E25" s="321"/>
      <c r="F25" s="321"/>
      <c r="G25" s="9">
        <f>G23+G15</f>
        <v>0</v>
      </c>
    </row>
    <row r="27" spans="1:7">
      <c r="A27" s="6" t="s">
        <v>52</v>
      </c>
    </row>
  </sheetData>
  <mergeCells count="8">
    <mergeCell ref="A16:E16"/>
    <mergeCell ref="A23:E23"/>
    <mergeCell ref="A25:F25"/>
    <mergeCell ref="A1:G1"/>
    <mergeCell ref="A3:E3"/>
    <mergeCell ref="F3:G3"/>
    <mergeCell ref="A11:E11"/>
    <mergeCell ref="A15:E1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tabColor rgb="FFFFC000"/>
  </sheetPr>
  <dimension ref="A1:G64"/>
  <sheetViews>
    <sheetView workbookViewId="0">
      <selection activeCell="J19" sqref="J19"/>
    </sheetView>
  </sheetViews>
  <sheetFormatPr defaultRowHeight="12.75"/>
  <cols>
    <col min="1" max="1" width="9.42578125" style="5" customWidth="1"/>
    <col min="2" max="2" width="12.42578125" customWidth="1"/>
    <col min="3" max="3" width="42.28515625" style="4" customWidth="1"/>
    <col min="4" max="4" width="5.42578125" customWidth="1"/>
    <col min="5" max="5" width="6.28515625" customWidth="1"/>
    <col min="6" max="6" width="10.85546875" style="37" customWidth="1"/>
    <col min="7" max="7" width="13.140625" style="37" customWidth="1"/>
  </cols>
  <sheetData>
    <row r="1" spans="1:7">
      <c r="A1" s="329" t="s">
        <v>278</v>
      </c>
      <c r="B1" s="329"/>
      <c r="C1" s="329"/>
      <c r="D1" s="329"/>
      <c r="E1" s="329"/>
      <c r="F1" s="329"/>
      <c r="G1" s="329"/>
    </row>
    <row r="2" spans="1:7">
      <c r="A2" s="150" t="s">
        <v>12</v>
      </c>
      <c r="B2" s="151" t="s">
        <v>1</v>
      </c>
      <c r="C2" s="151" t="s">
        <v>2</v>
      </c>
      <c r="D2" s="151" t="s">
        <v>13</v>
      </c>
      <c r="E2" s="152" t="s">
        <v>4</v>
      </c>
      <c r="F2" s="153" t="s">
        <v>3</v>
      </c>
      <c r="G2" s="153" t="s">
        <v>5</v>
      </c>
    </row>
    <row r="3" spans="1:7">
      <c r="A3" s="330" t="s">
        <v>0</v>
      </c>
      <c r="B3" s="329"/>
      <c r="C3" s="329"/>
      <c r="D3" s="329"/>
      <c r="E3" s="329"/>
      <c r="F3" s="329"/>
      <c r="G3" s="329"/>
    </row>
    <row r="4" spans="1:7">
      <c r="A4" s="154" t="s">
        <v>409</v>
      </c>
      <c r="B4" s="155"/>
      <c r="C4" s="156" t="s">
        <v>87</v>
      </c>
      <c r="D4" s="157" t="s">
        <v>7</v>
      </c>
      <c r="E4" s="158">
        <f>(E11*2+E12)*80</f>
        <v>5920</v>
      </c>
      <c r="F4" s="159"/>
      <c r="G4" s="159"/>
    </row>
    <row r="5" spans="1:7">
      <c r="A5" s="154" t="s">
        <v>410</v>
      </c>
      <c r="B5" s="155"/>
      <c r="C5" s="156" t="s">
        <v>88</v>
      </c>
      <c r="D5" s="157" t="s">
        <v>7</v>
      </c>
      <c r="E5" s="158">
        <v>150</v>
      </c>
      <c r="F5" s="159"/>
      <c r="G5" s="159"/>
    </row>
    <row r="6" spans="1:7">
      <c r="A6" s="154" t="s">
        <v>411</v>
      </c>
      <c r="B6" s="155"/>
      <c r="C6" s="156" t="s">
        <v>256</v>
      </c>
      <c r="D6" s="157" t="s">
        <v>7</v>
      </c>
      <c r="E6" s="158">
        <v>290</v>
      </c>
      <c r="F6" s="159"/>
      <c r="G6" s="159"/>
    </row>
    <row r="7" spans="1:7">
      <c r="A7" s="154" t="s">
        <v>412</v>
      </c>
      <c r="B7" s="155"/>
      <c r="C7" s="156" t="s">
        <v>63</v>
      </c>
      <c r="D7" s="157" t="s">
        <v>9</v>
      </c>
      <c r="E7" s="158">
        <v>1</v>
      </c>
      <c r="F7" s="159"/>
      <c r="G7" s="159"/>
    </row>
    <row r="8" spans="1:7">
      <c r="A8" s="154" t="s">
        <v>413</v>
      </c>
      <c r="B8" s="155"/>
      <c r="C8" s="156" t="s">
        <v>89</v>
      </c>
      <c r="D8" s="157" t="s">
        <v>9</v>
      </c>
      <c r="E8" s="158">
        <v>4</v>
      </c>
      <c r="F8" s="159"/>
      <c r="G8" s="159"/>
    </row>
    <row r="9" spans="1:7">
      <c r="A9" s="154"/>
      <c r="B9" s="160"/>
      <c r="C9" s="156"/>
      <c r="D9" s="160"/>
      <c r="E9" s="161"/>
      <c r="F9" s="162"/>
      <c r="G9" s="163"/>
    </row>
    <row r="10" spans="1:7">
      <c r="A10" s="330" t="s">
        <v>11</v>
      </c>
      <c r="B10" s="329"/>
      <c r="C10" s="329"/>
      <c r="D10" s="329"/>
      <c r="E10" s="329"/>
      <c r="F10" s="329"/>
      <c r="G10" s="329"/>
    </row>
    <row r="11" spans="1:7">
      <c r="A11" s="154" t="s">
        <v>404</v>
      </c>
      <c r="B11" s="155"/>
      <c r="C11" s="164" t="s">
        <v>223</v>
      </c>
      <c r="D11" s="157" t="s">
        <v>6</v>
      </c>
      <c r="E11" s="154">
        <v>32</v>
      </c>
      <c r="F11" s="159"/>
      <c r="G11" s="159"/>
    </row>
    <row r="12" spans="1:7">
      <c r="A12" s="154" t="s">
        <v>405</v>
      </c>
      <c r="B12" s="155"/>
      <c r="C12" s="164" t="s">
        <v>90</v>
      </c>
      <c r="D12" s="157" t="s">
        <v>6</v>
      </c>
      <c r="E12" s="154">
        <v>10</v>
      </c>
      <c r="F12" s="159"/>
      <c r="G12" s="159"/>
    </row>
    <row r="13" spans="1:7">
      <c r="A13" s="154" t="s">
        <v>406</v>
      </c>
      <c r="B13" s="155"/>
      <c r="C13" s="164" t="s">
        <v>93</v>
      </c>
      <c r="D13" s="157" t="s">
        <v>6</v>
      </c>
      <c r="E13" s="154">
        <v>5</v>
      </c>
      <c r="F13" s="159"/>
      <c r="G13" s="159"/>
    </row>
    <row r="14" spans="1:7">
      <c r="A14" s="154" t="s">
        <v>407</v>
      </c>
      <c r="B14" s="155"/>
      <c r="C14" s="164" t="s">
        <v>91</v>
      </c>
      <c r="D14" s="157" t="s">
        <v>6</v>
      </c>
      <c r="E14" s="154">
        <v>32</v>
      </c>
      <c r="F14" s="159"/>
      <c r="G14" s="159"/>
    </row>
    <row r="15" spans="1:7">
      <c r="A15" s="154" t="s">
        <v>408</v>
      </c>
      <c r="B15" s="155"/>
      <c r="C15" s="164" t="s">
        <v>92</v>
      </c>
      <c r="D15" s="157" t="s">
        <v>6</v>
      </c>
      <c r="E15" s="154">
        <v>32</v>
      </c>
      <c r="F15" s="159"/>
      <c r="G15" s="159"/>
    </row>
    <row r="16" spans="1:7">
      <c r="A16" s="325" t="s">
        <v>10</v>
      </c>
      <c r="B16" s="331"/>
      <c r="C16" s="331"/>
      <c r="D16" s="331"/>
      <c r="E16" s="331"/>
      <c r="F16" s="331"/>
      <c r="G16" s="163">
        <f>SUM(G11:G15)</f>
        <v>0</v>
      </c>
    </row>
    <row r="17" spans="1:7">
      <c r="A17" s="330" t="s">
        <v>248</v>
      </c>
      <c r="B17" s="329"/>
      <c r="C17" s="329"/>
      <c r="D17" s="329"/>
      <c r="E17" s="329"/>
      <c r="F17" s="329"/>
      <c r="G17" s="329"/>
    </row>
    <row r="18" spans="1:7">
      <c r="A18" s="154" t="s">
        <v>392</v>
      </c>
      <c r="B18" s="221"/>
      <c r="C18" s="221" t="s">
        <v>266</v>
      </c>
      <c r="D18" s="155" t="s">
        <v>9</v>
      </c>
      <c r="E18" s="161">
        <v>1</v>
      </c>
      <c r="F18" s="159"/>
      <c r="G18" s="159"/>
    </row>
    <row r="19" spans="1:7" ht="27.75" customHeight="1">
      <c r="A19" s="154" t="s">
        <v>393</v>
      </c>
      <c r="B19" s="217"/>
      <c r="C19" s="164" t="s">
        <v>247</v>
      </c>
      <c r="D19" s="155" t="s">
        <v>9</v>
      </c>
      <c r="E19" s="161">
        <v>1</v>
      </c>
      <c r="F19" s="159"/>
      <c r="G19" s="159"/>
    </row>
    <row r="20" spans="1:7">
      <c r="A20" s="154" t="s">
        <v>394</v>
      </c>
      <c r="B20" s="155"/>
      <c r="C20" s="156" t="s">
        <v>74</v>
      </c>
      <c r="D20" s="155" t="s">
        <v>6</v>
      </c>
      <c r="E20" s="161">
        <v>4</v>
      </c>
      <c r="F20" s="159"/>
      <c r="G20" s="159"/>
    </row>
    <row r="21" spans="1:7">
      <c r="A21" s="154" t="s">
        <v>395</v>
      </c>
      <c r="B21" s="155"/>
      <c r="C21" s="164" t="s">
        <v>267</v>
      </c>
      <c r="D21" s="157" t="s">
        <v>6</v>
      </c>
      <c r="E21" s="154">
        <v>48</v>
      </c>
      <c r="F21" s="159"/>
      <c r="G21" s="159"/>
    </row>
    <row r="22" spans="1:7">
      <c r="A22" s="154" t="s">
        <v>396</v>
      </c>
      <c r="B22" s="155"/>
      <c r="C22" s="164" t="s">
        <v>268</v>
      </c>
      <c r="D22" s="157" t="s">
        <v>6</v>
      </c>
      <c r="E22" s="154">
        <v>48</v>
      </c>
      <c r="F22" s="159"/>
      <c r="G22" s="159"/>
    </row>
    <row r="23" spans="1:7" ht="22.5">
      <c r="A23" s="154" t="s">
        <v>397</v>
      </c>
      <c r="B23" s="155"/>
      <c r="C23" s="164" t="s">
        <v>70</v>
      </c>
      <c r="D23" s="155" t="s">
        <v>6</v>
      </c>
      <c r="E23" s="161">
        <v>1</v>
      </c>
      <c r="F23" s="159"/>
      <c r="G23" s="159"/>
    </row>
    <row r="24" spans="1:7">
      <c r="A24" s="154" t="s">
        <v>398</v>
      </c>
      <c r="B24" s="155"/>
      <c r="C24" s="164" t="s">
        <v>64</v>
      </c>
      <c r="D24" s="155" t="s">
        <v>6</v>
      </c>
      <c r="E24" s="161">
        <v>8</v>
      </c>
      <c r="F24" s="159"/>
      <c r="G24" s="159"/>
    </row>
    <row r="25" spans="1:7">
      <c r="A25" s="154" t="s">
        <v>399</v>
      </c>
      <c r="B25" s="155"/>
      <c r="C25" s="164" t="s">
        <v>75</v>
      </c>
      <c r="D25" s="155" t="s">
        <v>6</v>
      </c>
      <c r="E25" s="161">
        <v>1</v>
      </c>
      <c r="F25" s="159"/>
      <c r="G25" s="159"/>
    </row>
    <row r="26" spans="1:7">
      <c r="A26" s="154" t="s">
        <v>400</v>
      </c>
      <c r="B26" s="155"/>
      <c r="C26" s="164" t="s">
        <v>66</v>
      </c>
      <c r="D26" s="155" t="s">
        <v>9</v>
      </c>
      <c r="E26" s="161">
        <v>1</v>
      </c>
      <c r="F26" s="159"/>
      <c r="G26" s="159"/>
    </row>
    <row r="27" spans="1:7">
      <c r="A27" s="154" t="s">
        <v>401</v>
      </c>
      <c r="B27" s="155"/>
      <c r="C27" s="164" t="s">
        <v>67</v>
      </c>
      <c r="D27" s="155" t="s">
        <v>6</v>
      </c>
      <c r="E27" s="161">
        <v>1</v>
      </c>
      <c r="F27" s="159"/>
      <c r="G27" s="159"/>
    </row>
    <row r="28" spans="1:7" ht="22.5">
      <c r="A28" s="154" t="s">
        <v>402</v>
      </c>
      <c r="B28" s="155"/>
      <c r="C28" s="164" t="s">
        <v>68</v>
      </c>
      <c r="D28" s="155" t="s">
        <v>6</v>
      </c>
      <c r="E28" s="161">
        <v>1</v>
      </c>
      <c r="F28" s="159"/>
      <c r="G28" s="159"/>
    </row>
    <row r="29" spans="1:7" ht="22.5">
      <c r="A29" s="154" t="s">
        <v>403</v>
      </c>
      <c r="B29" s="155"/>
      <c r="C29" s="164" t="s">
        <v>69</v>
      </c>
      <c r="D29" s="155" t="s">
        <v>9</v>
      </c>
      <c r="E29" s="161">
        <v>6</v>
      </c>
      <c r="F29" s="166"/>
      <c r="G29" s="159"/>
    </row>
    <row r="30" spans="1:7">
      <c r="A30" s="325" t="s">
        <v>10</v>
      </c>
      <c r="B30" s="331"/>
      <c r="C30" s="331"/>
      <c r="D30" s="331"/>
      <c r="E30" s="331"/>
      <c r="F30" s="331"/>
      <c r="G30" s="163">
        <f>SUM(G19:G29)</f>
        <v>0</v>
      </c>
    </row>
    <row r="31" spans="1:7">
      <c r="A31" s="330" t="s">
        <v>263</v>
      </c>
      <c r="B31" s="329"/>
      <c r="C31" s="329"/>
      <c r="D31" s="329"/>
      <c r="E31" s="329"/>
      <c r="F31" s="329"/>
      <c r="G31" s="329"/>
    </row>
    <row r="32" spans="1:7" ht="27.75" customHeight="1">
      <c r="A32" s="154" t="s">
        <v>389</v>
      </c>
      <c r="B32" s="165"/>
      <c r="C32" s="164" t="s">
        <v>247</v>
      </c>
      <c r="D32" s="155" t="s">
        <v>9</v>
      </c>
      <c r="E32" s="161">
        <v>1</v>
      </c>
      <c r="F32" s="159"/>
      <c r="G32" s="159"/>
    </row>
    <row r="33" spans="1:7">
      <c r="A33" s="154" t="s">
        <v>390</v>
      </c>
      <c r="B33" s="155"/>
      <c r="C33" s="164" t="s">
        <v>64</v>
      </c>
      <c r="D33" s="155" t="s">
        <v>6</v>
      </c>
      <c r="E33" s="161">
        <v>2</v>
      </c>
      <c r="F33" s="159"/>
      <c r="G33" s="159"/>
    </row>
    <row r="34" spans="1:7" ht="22.5">
      <c r="A34" s="154" t="s">
        <v>391</v>
      </c>
      <c r="B34" s="155"/>
      <c r="C34" s="164" t="s">
        <v>69</v>
      </c>
      <c r="D34" s="155" t="s">
        <v>9</v>
      </c>
      <c r="E34" s="161">
        <v>2</v>
      </c>
      <c r="F34" s="166"/>
      <c r="G34" s="159"/>
    </row>
    <row r="35" spans="1:7">
      <c r="A35" s="325" t="s">
        <v>10</v>
      </c>
      <c r="B35" s="331"/>
      <c r="C35" s="331"/>
      <c r="D35" s="331"/>
      <c r="E35" s="331"/>
      <c r="F35" s="331"/>
      <c r="G35" s="163">
        <f>SUM(G32:G34)</f>
        <v>0</v>
      </c>
    </row>
    <row r="36" spans="1:7">
      <c r="A36" s="330" t="s">
        <v>262</v>
      </c>
      <c r="B36" s="329"/>
      <c r="C36" s="329"/>
      <c r="D36" s="329"/>
      <c r="E36" s="329"/>
      <c r="F36" s="329"/>
      <c r="G36" s="329"/>
    </row>
    <row r="37" spans="1:7" ht="28.5" customHeight="1">
      <c r="A37" s="154" t="s">
        <v>386</v>
      </c>
      <c r="B37" s="155"/>
      <c r="C37" s="164" t="s">
        <v>247</v>
      </c>
      <c r="D37" s="155" t="s">
        <v>9</v>
      </c>
      <c r="E37" s="161">
        <v>3</v>
      </c>
      <c r="F37" s="159"/>
      <c r="G37" s="159"/>
    </row>
    <row r="38" spans="1:7">
      <c r="A38" s="154" t="s">
        <v>387</v>
      </c>
      <c r="B38" s="155"/>
      <c r="C38" s="164" t="s">
        <v>65</v>
      </c>
      <c r="D38" s="155" t="s">
        <v>6</v>
      </c>
      <c r="E38" s="154">
        <v>6</v>
      </c>
      <c r="F38" s="159"/>
      <c r="G38" s="159"/>
    </row>
    <row r="39" spans="1:7" ht="22.5">
      <c r="A39" s="154" t="s">
        <v>388</v>
      </c>
      <c r="B39" s="155"/>
      <c r="C39" s="164" t="s">
        <v>69</v>
      </c>
      <c r="D39" s="155" t="s">
        <v>9</v>
      </c>
      <c r="E39" s="154">
        <v>6</v>
      </c>
      <c r="F39" s="166"/>
      <c r="G39" s="159"/>
    </row>
    <row r="40" spans="1:7">
      <c r="A40" s="325" t="s">
        <v>10</v>
      </c>
      <c r="B40" s="326"/>
      <c r="C40" s="326"/>
      <c r="D40" s="326"/>
      <c r="E40" s="326"/>
      <c r="F40" s="326"/>
      <c r="G40" s="163">
        <f>SUM(G37:G39)</f>
        <v>0</v>
      </c>
    </row>
    <row r="41" spans="1:7">
      <c r="A41" s="330" t="s">
        <v>224</v>
      </c>
      <c r="B41" s="329"/>
      <c r="C41" s="329"/>
      <c r="D41" s="329"/>
      <c r="E41" s="329"/>
      <c r="F41" s="329"/>
      <c r="G41" s="329"/>
    </row>
    <row r="42" spans="1:7" ht="15" customHeight="1">
      <c r="A42" s="154" t="s">
        <v>382</v>
      </c>
      <c r="B42" s="167"/>
      <c r="C42" s="218" t="s">
        <v>228</v>
      </c>
      <c r="D42" s="211" t="s">
        <v>7</v>
      </c>
      <c r="E42" s="211">
        <v>190</v>
      </c>
      <c r="F42" s="240"/>
      <c r="G42" s="241"/>
    </row>
    <row r="43" spans="1:7" ht="13.5">
      <c r="A43" s="154" t="s">
        <v>383</v>
      </c>
      <c r="B43" s="167"/>
      <c r="C43" s="218" t="s">
        <v>225</v>
      </c>
      <c r="D43" s="211" t="s">
        <v>7</v>
      </c>
      <c r="E43" s="211">
        <v>240</v>
      </c>
      <c r="F43" s="240"/>
      <c r="G43" s="241"/>
    </row>
    <row r="44" spans="1:7" ht="13.5">
      <c r="A44" s="154" t="s">
        <v>384</v>
      </c>
      <c r="B44" s="167"/>
      <c r="C44" s="218" t="s">
        <v>226</v>
      </c>
      <c r="D44" s="211" t="s">
        <v>7</v>
      </c>
      <c r="E44" s="211">
        <v>420</v>
      </c>
      <c r="F44" s="240"/>
      <c r="G44" s="241"/>
    </row>
    <row r="45" spans="1:7" ht="13.5">
      <c r="A45" s="154" t="s">
        <v>385</v>
      </c>
      <c r="B45" s="167"/>
      <c r="C45" s="218" t="s">
        <v>227</v>
      </c>
      <c r="D45" s="211" t="s">
        <v>7</v>
      </c>
      <c r="E45" s="211">
        <f>E42+E43+E44</f>
        <v>850</v>
      </c>
      <c r="F45" s="240"/>
      <c r="G45" s="241"/>
    </row>
    <row r="46" spans="1:7">
      <c r="A46" s="325" t="s">
        <v>10</v>
      </c>
      <c r="B46" s="326"/>
      <c r="C46" s="326"/>
      <c r="D46" s="326"/>
      <c r="E46" s="326"/>
      <c r="F46" s="326"/>
      <c r="G46" s="163">
        <f>SUM(G42:G45)</f>
        <v>0</v>
      </c>
    </row>
    <row r="47" spans="1:7">
      <c r="A47" s="330" t="s">
        <v>20</v>
      </c>
      <c r="B47" s="329"/>
      <c r="C47" s="329"/>
      <c r="D47" s="329"/>
      <c r="E47" s="329"/>
      <c r="F47" s="329"/>
      <c r="G47" s="329"/>
    </row>
    <row r="48" spans="1:7">
      <c r="A48" s="154" t="s">
        <v>414</v>
      </c>
      <c r="B48" s="167"/>
      <c r="C48" s="219" t="s">
        <v>55</v>
      </c>
      <c r="D48" s="167" t="s">
        <v>7</v>
      </c>
      <c r="E48" s="167">
        <f>E4</f>
        <v>5920</v>
      </c>
      <c r="F48" s="162"/>
      <c r="G48" s="159"/>
    </row>
    <row r="49" spans="1:7">
      <c r="A49" s="154" t="s">
        <v>415</v>
      </c>
      <c r="B49" s="167"/>
      <c r="C49" s="219" t="s">
        <v>94</v>
      </c>
      <c r="D49" s="167" t="s">
        <v>7</v>
      </c>
      <c r="E49" s="167">
        <f>E5+E6</f>
        <v>440</v>
      </c>
      <c r="F49" s="162"/>
      <c r="G49" s="159"/>
    </row>
    <row r="50" spans="1:7">
      <c r="A50" s="154" t="s">
        <v>416</v>
      </c>
      <c r="B50" s="167"/>
      <c r="C50" s="219" t="s">
        <v>56</v>
      </c>
      <c r="D50" s="167" t="s">
        <v>9</v>
      </c>
      <c r="E50" s="167">
        <v>2</v>
      </c>
      <c r="F50" s="162"/>
      <c r="G50" s="159"/>
    </row>
    <row r="51" spans="1:7" ht="22.5">
      <c r="A51" s="154" t="s">
        <v>417</v>
      </c>
      <c r="B51" s="216"/>
      <c r="C51" s="219" t="s">
        <v>254</v>
      </c>
      <c r="D51" s="216" t="s">
        <v>9</v>
      </c>
      <c r="E51" s="216">
        <v>1</v>
      </c>
      <c r="F51" s="162"/>
      <c r="G51" s="159"/>
    </row>
    <row r="52" spans="1:7" ht="22.5">
      <c r="A52" s="154" t="s">
        <v>418</v>
      </c>
      <c r="B52" s="216"/>
      <c r="C52" s="219" t="s">
        <v>253</v>
      </c>
      <c r="D52" s="216" t="s">
        <v>9</v>
      </c>
      <c r="E52" s="216">
        <v>1</v>
      </c>
      <c r="F52" s="162"/>
      <c r="G52" s="159"/>
    </row>
    <row r="53" spans="1:7">
      <c r="A53" s="154" t="s">
        <v>419</v>
      </c>
      <c r="B53" s="167"/>
      <c r="C53" s="219" t="s">
        <v>57</v>
      </c>
      <c r="D53" s="167" t="s">
        <v>9</v>
      </c>
      <c r="E53" s="167">
        <v>2</v>
      </c>
      <c r="F53" s="162"/>
      <c r="G53" s="159"/>
    </row>
    <row r="54" spans="1:7">
      <c r="A54" s="154" t="s">
        <v>420</v>
      </c>
      <c r="B54" s="167"/>
      <c r="C54" s="219" t="s">
        <v>76</v>
      </c>
      <c r="D54" s="167" t="s">
        <v>9</v>
      </c>
      <c r="E54" s="167">
        <v>6</v>
      </c>
      <c r="F54" s="168"/>
      <c r="G54" s="159"/>
    </row>
    <row r="55" spans="1:7">
      <c r="A55" s="154" t="s">
        <v>421</v>
      </c>
      <c r="B55" s="167"/>
      <c r="C55" s="219" t="s">
        <v>58</v>
      </c>
      <c r="D55" s="167" t="s">
        <v>9</v>
      </c>
      <c r="E55" s="167">
        <f>E11+E12</f>
        <v>42</v>
      </c>
      <c r="F55" s="168"/>
      <c r="G55" s="159"/>
    </row>
    <row r="56" spans="1:7">
      <c r="A56" s="154" t="s">
        <v>422</v>
      </c>
      <c r="B56" s="167"/>
      <c r="C56" s="219" t="s">
        <v>249</v>
      </c>
      <c r="D56" s="167" t="s">
        <v>9</v>
      </c>
      <c r="E56" s="167">
        <v>1</v>
      </c>
      <c r="F56" s="168"/>
      <c r="G56" s="159"/>
    </row>
    <row r="57" spans="1:7">
      <c r="A57" s="154" t="s">
        <v>423</v>
      </c>
      <c r="B57" s="216"/>
      <c r="C57" s="219" t="s">
        <v>250</v>
      </c>
      <c r="D57" s="216" t="s">
        <v>9</v>
      </c>
      <c r="E57" s="216">
        <v>1</v>
      </c>
      <c r="F57" s="168"/>
      <c r="G57" s="159"/>
    </row>
    <row r="58" spans="1:7">
      <c r="A58" s="154" t="s">
        <v>424</v>
      </c>
      <c r="B58" s="216"/>
      <c r="C58" s="219" t="s">
        <v>251</v>
      </c>
      <c r="D58" s="216" t="s">
        <v>9</v>
      </c>
      <c r="E58" s="216">
        <v>1</v>
      </c>
      <c r="F58" s="168"/>
      <c r="G58" s="159"/>
    </row>
    <row r="59" spans="1:7">
      <c r="A59" s="154" t="s">
        <v>425</v>
      </c>
      <c r="B59" s="216"/>
      <c r="C59" s="219" t="s">
        <v>252</v>
      </c>
      <c r="D59" s="216" t="s">
        <v>9</v>
      </c>
      <c r="E59" s="216">
        <v>1</v>
      </c>
      <c r="F59" s="168"/>
      <c r="G59" s="159"/>
    </row>
    <row r="60" spans="1:7">
      <c r="A60" s="154" t="s">
        <v>426</v>
      </c>
      <c r="B60" s="167"/>
      <c r="C60" s="219" t="s">
        <v>24</v>
      </c>
      <c r="D60" s="167" t="s">
        <v>9</v>
      </c>
      <c r="E60" s="167">
        <v>1</v>
      </c>
      <c r="F60" s="168"/>
      <c r="G60" s="159"/>
    </row>
    <row r="61" spans="1:7">
      <c r="A61" s="325" t="s">
        <v>10</v>
      </c>
      <c r="B61" s="326"/>
      <c r="C61" s="326"/>
      <c r="D61" s="326"/>
      <c r="E61" s="326"/>
      <c r="F61" s="326"/>
      <c r="G61" s="163">
        <f>SUM(G48:G60)</f>
        <v>0</v>
      </c>
    </row>
    <row r="62" spans="1:7">
      <c r="A62" s="169"/>
      <c r="B62" s="170"/>
      <c r="C62" s="171"/>
      <c r="D62" s="170"/>
      <c r="E62" s="170"/>
      <c r="F62" s="172"/>
      <c r="G62" s="173"/>
    </row>
    <row r="63" spans="1:7">
      <c r="A63" s="76"/>
      <c r="B63" s="77"/>
      <c r="C63" s="220"/>
      <c r="D63" s="327" t="s">
        <v>51</v>
      </c>
      <c r="E63" s="328"/>
      <c r="F63" s="328"/>
      <c r="G63" s="168">
        <f>G40+G35+G16+G61+G9+G46+G30</f>
        <v>0</v>
      </c>
    </row>
    <row r="64" spans="1:7" ht="15">
      <c r="B64" s="2"/>
      <c r="C64" s="3"/>
      <c r="D64" s="1"/>
      <c r="E64" s="1"/>
      <c r="F64" s="36"/>
    </row>
  </sheetData>
  <mergeCells count="15">
    <mergeCell ref="A61:F61"/>
    <mergeCell ref="D63:F63"/>
    <mergeCell ref="A1:G1"/>
    <mergeCell ref="A47:G47"/>
    <mergeCell ref="A3:G3"/>
    <mergeCell ref="A40:F40"/>
    <mergeCell ref="A36:G36"/>
    <mergeCell ref="A35:F35"/>
    <mergeCell ref="A16:F16"/>
    <mergeCell ref="A31:G31"/>
    <mergeCell ref="A10:G10"/>
    <mergeCell ref="A41:G41"/>
    <mergeCell ref="A46:F46"/>
    <mergeCell ref="A17:G17"/>
    <mergeCell ref="A30:F30"/>
  </mergeCell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tabColor rgb="FFFFC000"/>
  </sheetPr>
  <dimension ref="A1:G24"/>
  <sheetViews>
    <sheetView showGridLines="0" workbookViewId="0">
      <selection activeCell="C21" sqref="C21"/>
    </sheetView>
  </sheetViews>
  <sheetFormatPr defaultColWidth="8.85546875" defaultRowHeight="11.25"/>
  <cols>
    <col min="1" max="1" width="9" style="11" customWidth="1"/>
    <col min="2" max="2" width="11" style="10" customWidth="1"/>
    <col min="3" max="3" width="44.7109375" style="10" customWidth="1"/>
    <col min="4" max="4" width="7.42578125" style="10" customWidth="1"/>
    <col min="5" max="5" width="6.7109375" style="11" customWidth="1"/>
    <col min="6" max="6" width="10.85546875" style="12" customWidth="1"/>
    <col min="7" max="7" width="12.140625" style="12" customWidth="1"/>
    <col min="8" max="8" width="8.28515625" style="10" customWidth="1"/>
    <col min="9" max="16384" width="8.85546875" style="10"/>
  </cols>
  <sheetData>
    <row r="1" spans="1:7" ht="16.5" customHeight="1">
      <c r="A1" s="334" t="s">
        <v>127</v>
      </c>
      <c r="B1" s="334"/>
      <c r="C1" s="334"/>
      <c r="D1" s="334"/>
      <c r="E1" s="334"/>
      <c r="F1" s="334"/>
      <c r="G1" s="334"/>
    </row>
    <row r="2" spans="1:7" ht="12.75">
      <c r="A2" s="335" t="s">
        <v>31</v>
      </c>
      <c r="B2" s="336"/>
      <c r="C2" s="336"/>
      <c r="D2" s="336"/>
      <c r="E2" s="336"/>
      <c r="F2" s="336"/>
      <c r="G2" s="336"/>
    </row>
    <row r="3" spans="1:7" ht="25.5">
      <c r="A3" s="78" t="s">
        <v>427</v>
      </c>
      <c r="B3" s="79"/>
      <c r="C3" s="75" t="s">
        <v>245</v>
      </c>
      <c r="D3" s="80" t="s">
        <v>9</v>
      </c>
      <c r="E3" s="72">
        <v>4</v>
      </c>
      <c r="F3" s="81"/>
      <c r="G3" s="81">
        <f t="shared" ref="G3:G6" si="0">F3*E3</f>
        <v>0</v>
      </c>
    </row>
    <row r="4" spans="1:7" ht="12.75">
      <c r="A4" s="78" t="s">
        <v>428</v>
      </c>
      <c r="B4" s="79"/>
      <c r="C4" s="75" t="s">
        <v>246</v>
      </c>
      <c r="D4" s="80" t="s">
        <v>9</v>
      </c>
      <c r="E4" s="72">
        <v>1</v>
      </c>
      <c r="F4" s="81"/>
      <c r="G4" s="81">
        <f t="shared" si="0"/>
        <v>0</v>
      </c>
    </row>
    <row r="5" spans="1:7" ht="12.75">
      <c r="A5" s="78" t="s">
        <v>429</v>
      </c>
      <c r="B5" s="79"/>
      <c r="C5" s="75" t="s">
        <v>244</v>
      </c>
      <c r="D5" s="80" t="s">
        <v>9</v>
      </c>
      <c r="E5" s="72">
        <v>12</v>
      </c>
      <c r="F5" s="81"/>
      <c r="G5" s="81">
        <f t="shared" si="0"/>
        <v>0</v>
      </c>
    </row>
    <row r="6" spans="1:7" ht="12.75">
      <c r="A6" s="78" t="s">
        <v>430</v>
      </c>
      <c r="B6" s="82"/>
      <c r="C6" s="75" t="s">
        <v>255</v>
      </c>
      <c r="D6" s="80" t="s">
        <v>9</v>
      </c>
      <c r="E6" s="72">
        <v>24</v>
      </c>
      <c r="F6" s="81"/>
      <c r="G6" s="81">
        <f t="shared" si="0"/>
        <v>0</v>
      </c>
    </row>
    <row r="7" spans="1:7" ht="12.75" customHeight="1">
      <c r="A7" s="83"/>
      <c r="B7" s="84"/>
      <c r="C7" s="85"/>
      <c r="D7" s="337" t="s">
        <v>49</v>
      </c>
      <c r="E7" s="338"/>
      <c r="F7" s="338"/>
      <c r="G7" s="86">
        <f>SUM(G3:G6)</f>
        <v>0</v>
      </c>
    </row>
    <row r="8" spans="1:7" ht="12.75" customHeight="1">
      <c r="A8" s="335" t="s">
        <v>20</v>
      </c>
      <c r="B8" s="336"/>
      <c r="C8" s="336"/>
      <c r="D8" s="336"/>
      <c r="E8" s="336"/>
      <c r="F8" s="336"/>
      <c r="G8" s="336"/>
    </row>
    <row r="9" spans="1:7" ht="12.75" customHeight="1">
      <c r="A9" s="78" t="s">
        <v>431</v>
      </c>
      <c r="B9" s="84" t="s">
        <v>50</v>
      </c>
      <c r="C9" s="87" t="s">
        <v>61</v>
      </c>
      <c r="D9" s="87" t="s">
        <v>9</v>
      </c>
      <c r="E9" s="88">
        <v>1</v>
      </c>
      <c r="F9" s="89"/>
      <c r="G9" s="89">
        <f t="shared" ref="G9:G12" si="1">F9*E9</f>
        <v>0</v>
      </c>
    </row>
    <row r="10" spans="1:7" ht="12.75" customHeight="1">
      <c r="A10" s="78" t="s">
        <v>432</v>
      </c>
      <c r="B10" s="84" t="s">
        <v>50</v>
      </c>
      <c r="C10" s="87" t="s">
        <v>243</v>
      </c>
      <c r="D10" s="87" t="s">
        <v>9</v>
      </c>
      <c r="E10" s="88">
        <v>13</v>
      </c>
      <c r="F10" s="89"/>
      <c r="G10" s="89">
        <f t="shared" si="1"/>
        <v>0</v>
      </c>
    </row>
    <row r="11" spans="1:7" ht="12.75" customHeight="1">
      <c r="A11" s="78" t="s">
        <v>433</v>
      </c>
      <c r="B11" s="84" t="s">
        <v>50</v>
      </c>
      <c r="C11" s="87" t="s">
        <v>60</v>
      </c>
      <c r="D11" s="87" t="s">
        <v>9</v>
      </c>
      <c r="E11" s="88">
        <v>1</v>
      </c>
      <c r="F11" s="89"/>
      <c r="G11" s="89">
        <f t="shared" si="1"/>
        <v>0</v>
      </c>
    </row>
    <row r="12" spans="1:7" ht="12.75" customHeight="1">
      <c r="A12" s="78" t="s">
        <v>434</v>
      </c>
      <c r="B12" s="84" t="s">
        <v>50</v>
      </c>
      <c r="C12" s="87" t="s">
        <v>54</v>
      </c>
      <c r="D12" s="87" t="s">
        <v>9</v>
      </c>
      <c r="E12" s="88">
        <v>1</v>
      </c>
      <c r="F12" s="89"/>
      <c r="G12" s="89">
        <f t="shared" si="1"/>
        <v>0</v>
      </c>
    </row>
    <row r="13" spans="1:7" ht="12.75" customHeight="1">
      <c r="A13" s="83"/>
      <c r="B13" s="84"/>
      <c r="C13" s="85"/>
      <c r="D13" s="337" t="s">
        <v>49</v>
      </c>
      <c r="E13" s="338"/>
      <c r="F13" s="338"/>
      <c r="G13" s="86">
        <f>SUM(G9:G12)</f>
        <v>0</v>
      </c>
    </row>
    <row r="14" spans="1:7" ht="12.75" customHeight="1">
      <c r="A14" s="83"/>
      <c r="B14" s="91"/>
      <c r="C14" s="91"/>
      <c r="D14" s="332" t="s">
        <v>51</v>
      </c>
      <c r="E14" s="333"/>
      <c r="F14" s="333"/>
      <c r="G14" s="90">
        <f>G7+G13</f>
        <v>0</v>
      </c>
    </row>
    <row r="15" spans="1:7" ht="12.75" customHeight="1">
      <c r="A15" s="21"/>
    </row>
    <row r="16" spans="1:7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</sheetData>
  <mergeCells count="6">
    <mergeCell ref="D14:F14"/>
    <mergeCell ref="A1:G1"/>
    <mergeCell ref="A2:G2"/>
    <mergeCell ref="A8:G8"/>
    <mergeCell ref="D7:F7"/>
    <mergeCell ref="D13:F13"/>
  </mergeCells>
  <pageMargins left="0.25" right="0.25" top="0.75" bottom="0.75" header="0.3" footer="0.3"/>
  <pageSetup orientation="portrait" horizontalDpi="4294967292" vertic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36"/>
  <sheetViews>
    <sheetView workbookViewId="0">
      <selection activeCell="E3" sqref="E3:F3"/>
    </sheetView>
  </sheetViews>
  <sheetFormatPr defaultRowHeight="12.75"/>
  <cols>
    <col min="1" max="1" width="10.140625" style="207" customWidth="1"/>
    <col min="2" max="2" width="41.42578125" style="182" customWidth="1"/>
    <col min="3" max="3" width="7.7109375" style="182" customWidth="1"/>
    <col min="4" max="4" width="7.28515625" style="207" customWidth="1"/>
    <col min="5" max="5" width="13.5703125" style="182" customWidth="1"/>
    <col min="6" max="6" width="16.5703125" style="182" customWidth="1"/>
    <col min="7" max="7" width="9.140625" style="182"/>
    <col min="8" max="8" width="12" style="182" customWidth="1"/>
    <col min="9" max="255" width="9.140625" style="182"/>
    <col min="256" max="256" width="7.28515625" style="182" customWidth="1"/>
    <col min="257" max="257" width="43" style="182" customWidth="1"/>
    <col min="258" max="258" width="7.7109375" style="182" customWidth="1"/>
    <col min="259" max="259" width="7.28515625" style="182" customWidth="1"/>
    <col min="260" max="260" width="13.5703125" style="182" customWidth="1"/>
    <col min="261" max="261" width="16.5703125" style="182" customWidth="1"/>
    <col min="262" max="511" width="9.140625" style="182"/>
    <col min="512" max="512" width="7.28515625" style="182" customWidth="1"/>
    <col min="513" max="513" width="43" style="182" customWidth="1"/>
    <col min="514" max="514" width="7.7109375" style="182" customWidth="1"/>
    <col min="515" max="515" width="7.28515625" style="182" customWidth="1"/>
    <col min="516" max="516" width="13.5703125" style="182" customWidth="1"/>
    <col min="517" max="517" width="16.5703125" style="182" customWidth="1"/>
    <col min="518" max="767" width="9.140625" style="182"/>
    <col min="768" max="768" width="7.28515625" style="182" customWidth="1"/>
    <col min="769" max="769" width="43" style="182" customWidth="1"/>
    <col min="770" max="770" width="7.7109375" style="182" customWidth="1"/>
    <col min="771" max="771" width="7.28515625" style="182" customWidth="1"/>
    <col min="772" max="772" width="13.5703125" style="182" customWidth="1"/>
    <col min="773" max="773" width="16.5703125" style="182" customWidth="1"/>
    <col min="774" max="1023" width="9.140625" style="182"/>
    <col min="1024" max="1024" width="7.28515625" style="182" customWidth="1"/>
    <col min="1025" max="1025" width="43" style="182" customWidth="1"/>
    <col min="1026" max="1026" width="7.7109375" style="182" customWidth="1"/>
    <col min="1027" max="1027" width="7.28515625" style="182" customWidth="1"/>
    <col min="1028" max="1028" width="13.5703125" style="182" customWidth="1"/>
    <col min="1029" max="1029" width="16.5703125" style="182" customWidth="1"/>
    <col min="1030" max="1279" width="9.140625" style="182"/>
    <col min="1280" max="1280" width="7.28515625" style="182" customWidth="1"/>
    <col min="1281" max="1281" width="43" style="182" customWidth="1"/>
    <col min="1282" max="1282" width="7.7109375" style="182" customWidth="1"/>
    <col min="1283" max="1283" width="7.28515625" style="182" customWidth="1"/>
    <col min="1284" max="1284" width="13.5703125" style="182" customWidth="1"/>
    <col min="1285" max="1285" width="16.5703125" style="182" customWidth="1"/>
    <col min="1286" max="1535" width="9.140625" style="182"/>
    <col min="1536" max="1536" width="7.28515625" style="182" customWidth="1"/>
    <col min="1537" max="1537" width="43" style="182" customWidth="1"/>
    <col min="1538" max="1538" width="7.7109375" style="182" customWidth="1"/>
    <col min="1539" max="1539" width="7.28515625" style="182" customWidth="1"/>
    <col min="1540" max="1540" width="13.5703125" style="182" customWidth="1"/>
    <col min="1541" max="1541" width="16.5703125" style="182" customWidth="1"/>
    <col min="1542" max="1791" width="9.140625" style="182"/>
    <col min="1792" max="1792" width="7.28515625" style="182" customWidth="1"/>
    <col min="1793" max="1793" width="43" style="182" customWidth="1"/>
    <col min="1794" max="1794" width="7.7109375" style="182" customWidth="1"/>
    <col min="1795" max="1795" width="7.28515625" style="182" customWidth="1"/>
    <col min="1796" max="1796" width="13.5703125" style="182" customWidth="1"/>
    <col min="1797" max="1797" width="16.5703125" style="182" customWidth="1"/>
    <col min="1798" max="2047" width="9.140625" style="182"/>
    <col min="2048" max="2048" width="7.28515625" style="182" customWidth="1"/>
    <col min="2049" max="2049" width="43" style="182" customWidth="1"/>
    <col min="2050" max="2050" width="7.7109375" style="182" customWidth="1"/>
    <col min="2051" max="2051" width="7.28515625" style="182" customWidth="1"/>
    <col min="2052" max="2052" width="13.5703125" style="182" customWidth="1"/>
    <col min="2053" max="2053" width="16.5703125" style="182" customWidth="1"/>
    <col min="2054" max="2303" width="9.140625" style="182"/>
    <col min="2304" max="2304" width="7.28515625" style="182" customWidth="1"/>
    <col min="2305" max="2305" width="43" style="182" customWidth="1"/>
    <col min="2306" max="2306" width="7.7109375" style="182" customWidth="1"/>
    <col min="2307" max="2307" width="7.28515625" style="182" customWidth="1"/>
    <col min="2308" max="2308" width="13.5703125" style="182" customWidth="1"/>
    <col min="2309" max="2309" width="16.5703125" style="182" customWidth="1"/>
    <col min="2310" max="2559" width="9.140625" style="182"/>
    <col min="2560" max="2560" width="7.28515625" style="182" customWidth="1"/>
    <col min="2561" max="2561" width="43" style="182" customWidth="1"/>
    <col min="2562" max="2562" width="7.7109375" style="182" customWidth="1"/>
    <col min="2563" max="2563" width="7.28515625" style="182" customWidth="1"/>
    <col min="2564" max="2564" width="13.5703125" style="182" customWidth="1"/>
    <col min="2565" max="2565" width="16.5703125" style="182" customWidth="1"/>
    <col min="2566" max="2815" width="9.140625" style="182"/>
    <col min="2816" max="2816" width="7.28515625" style="182" customWidth="1"/>
    <col min="2817" max="2817" width="43" style="182" customWidth="1"/>
    <col min="2818" max="2818" width="7.7109375" style="182" customWidth="1"/>
    <col min="2819" max="2819" width="7.28515625" style="182" customWidth="1"/>
    <col min="2820" max="2820" width="13.5703125" style="182" customWidth="1"/>
    <col min="2821" max="2821" width="16.5703125" style="182" customWidth="1"/>
    <col min="2822" max="3071" width="9.140625" style="182"/>
    <col min="3072" max="3072" width="7.28515625" style="182" customWidth="1"/>
    <col min="3073" max="3073" width="43" style="182" customWidth="1"/>
    <col min="3074" max="3074" width="7.7109375" style="182" customWidth="1"/>
    <col min="3075" max="3075" width="7.28515625" style="182" customWidth="1"/>
    <col min="3076" max="3076" width="13.5703125" style="182" customWidth="1"/>
    <col min="3077" max="3077" width="16.5703125" style="182" customWidth="1"/>
    <col min="3078" max="3327" width="9.140625" style="182"/>
    <col min="3328" max="3328" width="7.28515625" style="182" customWidth="1"/>
    <col min="3329" max="3329" width="43" style="182" customWidth="1"/>
    <col min="3330" max="3330" width="7.7109375" style="182" customWidth="1"/>
    <col min="3331" max="3331" width="7.28515625" style="182" customWidth="1"/>
    <col min="3332" max="3332" width="13.5703125" style="182" customWidth="1"/>
    <col min="3333" max="3333" width="16.5703125" style="182" customWidth="1"/>
    <col min="3334" max="3583" width="9.140625" style="182"/>
    <col min="3584" max="3584" width="7.28515625" style="182" customWidth="1"/>
    <col min="3585" max="3585" width="43" style="182" customWidth="1"/>
    <col min="3586" max="3586" width="7.7109375" style="182" customWidth="1"/>
    <col min="3587" max="3587" width="7.28515625" style="182" customWidth="1"/>
    <col min="3588" max="3588" width="13.5703125" style="182" customWidth="1"/>
    <col min="3589" max="3589" width="16.5703125" style="182" customWidth="1"/>
    <col min="3590" max="3839" width="9.140625" style="182"/>
    <col min="3840" max="3840" width="7.28515625" style="182" customWidth="1"/>
    <col min="3841" max="3841" width="43" style="182" customWidth="1"/>
    <col min="3842" max="3842" width="7.7109375" style="182" customWidth="1"/>
    <col min="3843" max="3843" width="7.28515625" style="182" customWidth="1"/>
    <col min="3844" max="3844" width="13.5703125" style="182" customWidth="1"/>
    <col min="3845" max="3845" width="16.5703125" style="182" customWidth="1"/>
    <col min="3846" max="4095" width="9.140625" style="182"/>
    <col min="4096" max="4096" width="7.28515625" style="182" customWidth="1"/>
    <col min="4097" max="4097" width="43" style="182" customWidth="1"/>
    <col min="4098" max="4098" width="7.7109375" style="182" customWidth="1"/>
    <col min="4099" max="4099" width="7.28515625" style="182" customWidth="1"/>
    <col min="4100" max="4100" width="13.5703125" style="182" customWidth="1"/>
    <col min="4101" max="4101" width="16.5703125" style="182" customWidth="1"/>
    <col min="4102" max="4351" width="9.140625" style="182"/>
    <col min="4352" max="4352" width="7.28515625" style="182" customWidth="1"/>
    <col min="4353" max="4353" width="43" style="182" customWidth="1"/>
    <col min="4354" max="4354" width="7.7109375" style="182" customWidth="1"/>
    <col min="4355" max="4355" width="7.28515625" style="182" customWidth="1"/>
    <col min="4356" max="4356" width="13.5703125" style="182" customWidth="1"/>
    <col min="4357" max="4357" width="16.5703125" style="182" customWidth="1"/>
    <col min="4358" max="4607" width="9.140625" style="182"/>
    <col min="4608" max="4608" width="7.28515625" style="182" customWidth="1"/>
    <col min="4609" max="4609" width="43" style="182" customWidth="1"/>
    <col min="4610" max="4610" width="7.7109375" style="182" customWidth="1"/>
    <col min="4611" max="4611" width="7.28515625" style="182" customWidth="1"/>
    <col min="4612" max="4612" width="13.5703125" style="182" customWidth="1"/>
    <col min="4613" max="4613" width="16.5703125" style="182" customWidth="1"/>
    <col min="4614" max="4863" width="9.140625" style="182"/>
    <col min="4864" max="4864" width="7.28515625" style="182" customWidth="1"/>
    <col min="4865" max="4865" width="43" style="182" customWidth="1"/>
    <col min="4866" max="4866" width="7.7109375" style="182" customWidth="1"/>
    <col min="4867" max="4867" width="7.28515625" style="182" customWidth="1"/>
    <col min="4868" max="4868" width="13.5703125" style="182" customWidth="1"/>
    <col min="4869" max="4869" width="16.5703125" style="182" customWidth="1"/>
    <col min="4870" max="5119" width="9.140625" style="182"/>
    <col min="5120" max="5120" width="7.28515625" style="182" customWidth="1"/>
    <col min="5121" max="5121" width="43" style="182" customWidth="1"/>
    <col min="5122" max="5122" width="7.7109375" style="182" customWidth="1"/>
    <col min="5123" max="5123" width="7.28515625" style="182" customWidth="1"/>
    <col min="5124" max="5124" width="13.5703125" style="182" customWidth="1"/>
    <col min="5125" max="5125" width="16.5703125" style="182" customWidth="1"/>
    <col min="5126" max="5375" width="9.140625" style="182"/>
    <col min="5376" max="5376" width="7.28515625" style="182" customWidth="1"/>
    <col min="5377" max="5377" width="43" style="182" customWidth="1"/>
    <col min="5378" max="5378" width="7.7109375" style="182" customWidth="1"/>
    <col min="5379" max="5379" width="7.28515625" style="182" customWidth="1"/>
    <col min="5380" max="5380" width="13.5703125" style="182" customWidth="1"/>
    <col min="5381" max="5381" width="16.5703125" style="182" customWidth="1"/>
    <col min="5382" max="5631" width="9.140625" style="182"/>
    <col min="5632" max="5632" width="7.28515625" style="182" customWidth="1"/>
    <col min="5633" max="5633" width="43" style="182" customWidth="1"/>
    <col min="5634" max="5634" width="7.7109375" style="182" customWidth="1"/>
    <col min="5635" max="5635" width="7.28515625" style="182" customWidth="1"/>
    <col min="5636" max="5636" width="13.5703125" style="182" customWidth="1"/>
    <col min="5637" max="5637" width="16.5703125" style="182" customWidth="1"/>
    <col min="5638" max="5887" width="9.140625" style="182"/>
    <col min="5888" max="5888" width="7.28515625" style="182" customWidth="1"/>
    <col min="5889" max="5889" width="43" style="182" customWidth="1"/>
    <col min="5890" max="5890" width="7.7109375" style="182" customWidth="1"/>
    <col min="5891" max="5891" width="7.28515625" style="182" customWidth="1"/>
    <col min="5892" max="5892" width="13.5703125" style="182" customWidth="1"/>
    <col min="5893" max="5893" width="16.5703125" style="182" customWidth="1"/>
    <col min="5894" max="6143" width="9.140625" style="182"/>
    <col min="6144" max="6144" width="7.28515625" style="182" customWidth="1"/>
    <col min="6145" max="6145" width="43" style="182" customWidth="1"/>
    <col min="6146" max="6146" width="7.7109375" style="182" customWidth="1"/>
    <col min="6147" max="6147" width="7.28515625" style="182" customWidth="1"/>
    <col min="6148" max="6148" width="13.5703125" style="182" customWidth="1"/>
    <col min="6149" max="6149" width="16.5703125" style="182" customWidth="1"/>
    <col min="6150" max="6399" width="9.140625" style="182"/>
    <col min="6400" max="6400" width="7.28515625" style="182" customWidth="1"/>
    <col min="6401" max="6401" width="43" style="182" customWidth="1"/>
    <col min="6402" max="6402" width="7.7109375" style="182" customWidth="1"/>
    <col min="6403" max="6403" width="7.28515625" style="182" customWidth="1"/>
    <col min="6404" max="6404" width="13.5703125" style="182" customWidth="1"/>
    <col min="6405" max="6405" width="16.5703125" style="182" customWidth="1"/>
    <col min="6406" max="6655" width="9.140625" style="182"/>
    <col min="6656" max="6656" width="7.28515625" style="182" customWidth="1"/>
    <col min="6657" max="6657" width="43" style="182" customWidth="1"/>
    <col min="6658" max="6658" width="7.7109375" style="182" customWidth="1"/>
    <col min="6659" max="6659" width="7.28515625" style="182" customWidth="1"/>
    <col min="6660" max="6660" width="13.5703125" style="182" customWidth="1"/>
    <col min="6661" max="6661" width="16.5703125" style="182" customWidth="1"/>
    <col min="6662" max="6911" width="9.140625" style="182"/>
    <col min="6912" max="6912" width="7.28515625" style="182" customWidth="1"/>
    <col min="6913" max="6913" width="43" style="182" customWidth="1"/>
    <col min="6914" max="6914" width="7.7109375" style="182" customWidth="1"/>
    <col min="6915" max="6915" width="7.28515625" style="182" customWidth="1"/>
    <col min="6916" max="6916" width="13.5703125" style="182" customWidth="1"/>
    <col min="6917" max="6917" width="16.5703125" style="182" customWidth="1"/>
    <col min="6918" max="7167" width="9.140625" style="182"/>
    <col min="7168" max="7168" width="7.28515625" style="182" customWidth="1"/>
    <col min="7169" max="7169" width="43" style="182" customWidth="1"/>
    <col min="7170" max="7170" width="7.7109375" style="182" customWidth="1"/>
    <col min="7171" max="7171" width="7.28515625" style="182" customWidth="1"/>
    <col min="7172" max="7172" width="13.5703125" style="182" customWidth="1"/>
    <col min="7173" max="7173" width="16.5703125" style="182" customWidth="1"/>
    <col min="7174" max="7423" width="9.140625" style="182"/>
    <col min="7424" max="7424" width="7.28515625" style="182" customWidth="1"/>
    <col min="7425" max="7425" width="43" style="182" customWidth="1"/>
    <col min="7426" max="7426" width="7.7109375" style="182" customWidth="1"/>
    <col min="7427" max="7427" width="7.28515625" style="182" customWidth="1"/>
    <col min="7428" max="7428" width="13.5703125" style="182" customWidth="1"/>
    <col min="7429" max="7429" width="16.5703125" style="182" customWidth="1"/>
    <col min="7430" max="7679" width="9.140625" style="182"/>
    <col min="7680" max="7680" width="7.28515625" style="182" customWidth="1"/>
    <col min="7681" max="7681" width="43" style="182" customWidth="1"/>
    <col min="7682" max="7682" width="7.7109375" style="182" customWidth="1"/>
    <col min="7683" max="7683" width="7.28515625" style="182" customWidth="1"/>
    <col min="7684" max="7684" width="13.5703125" style="182" customWidth="1"/>
    <col min="7685" max="7685" width="16.5703125" style="182" customWidth="1"/>
    <col min="7686" max="7935" width="9.140625" style="182"/>
    <col min="7936" max="7936" width="7.28515625" style="182" customWidth="1"/>
    <col min="7937" max="7937" width="43" style="182" customWidth="1"/>
    <col min="7938" max="7938" width="7.7109375" style="182" customWidth="1"/>
    <col min="7939" max="7939" width="7.28515625" style="182" customWidth="1"/>
    <col min="7940" max="7940" width="13.5703125" style="182" customWidth="1"/>
    <col min="7941" max="7941" width="16.5703125" style="182" customWidth="1"/>
    <col min="7942" max="8191" width="9.140625" style="182"/>
    <col min="8192" max="8192" width="7.28515625" style="182" customWidth="1"/>
    <col min="8193" max="8193" width="43" style="182" customWidth="1"/>
    <col min="8194" max="8194" width="7.7109375" style="182" customWidth="1"/>
    <col min="8195" max="8195" width="7.28515625" style="182" customWidth="1"/>
    <col min="8196" max="8196" width="13.5703125" style="182" customWidth="1"/>
    <col min="8197" max="8197" width="16.5703125" style="182" customWidth="1"/>
    <col min="8198" max="8447" width="9.140625" style="182"/>
    <col min="8448" max="8448" width="7.28515625" style="182" customWidth="1"/>
    <col min="8449" max="8449" width="43" style="182" customWidth="1"/>
    <col min="8450" max="8450" width="7.7109375" style="182" customWidth="1"/>
    <col min="8451" max="8451" width="7.28515625" style="182" customWidth="1"/>
    <col min="8452" max="8452" width="13.5703125" style="182" customWidth="1"/>
    <col min="8453" max="8453" width="16.5703125" style="182" customWidth="1"/>
    <col min="8454" max="8703" width="9.140625" style="182"/>
    <col min="8704" max="8704" width="7.28515625" style="182" customWidth="1"/>
    <col min="8705" max="8705" width="43" style="182" customWidth="1"/>
    <col min="8706" max="8706" width="7.7109375" style="182" customWidth="1"/>
    <col min="8707" max="8707" width="7.28515625" style="182" customWidth="1"/>
    <col min="8708" max="8708" width="13.5703125" style="182" customWidth="1"/>
    <col min="8709" max="8709" width="16.5703125" style="182" customWidth="1"/>
    <col min="8710" max="8959" width="9.140625" style="182"/>
    <col min="8960" max="8960" width="7.28515625" style="182" customWidth="1"/>
    <col min="8961" max="8961" width="43" style="182" customWidth="1"/>
    <col min="8962" max="8962" width="7.7109375" style="182" customWidth="1"/>
    <col min="8963" max="8963" width="7.28515625" style="182" customWidth="1"/>
    <col min="8964" max="8964" width="13.5703125" style="182" customWidth="1"/>
    <col min="8965" max="8965" width="16.5703125" style="182" customWidth="1"/>
    <col min="8966" max="9215" width="9.140625" style="182"/>
    <col min="9216" max="9216" width="7.28515625" style="182" customWidth="1"/>
    <col min="9217" max="9217" width="43" style="182" customWidth="1"/>
    <col min="9218" max="9218" width="7.7109375" style="182" customWidth="1"/>
    <col min="9219" max="9219" width="7.28515625" style="182" customWidth="1"/>
    <col min="9220" max="9220" width="13.5703125" style="182" customWidth="1"/>
    <col min="9221" max="9221" width="16.5703125" style="182" customWidth="1"/>
    <col min="9222" max="9471" width="9.140625" style="182"/>
    <col min="9472" max="9472" width="7.28515625" style="182" customWidth="1"/>
    <col min="9473" max="9473" width="43" style="182" customWidth="1"/>
    <col min="9474" max="9474" width="7.7109375" style="182" customWidth="1"/>
    <col min="9475" max="9475" width="7.28515625" style="182" customWidth="1"/>
    <col min="9476" max="9476" width="13.5703125" style="182" customWidth="1"/>
    <col min="9477" max="9477" width="16.5703125" style="182" customWidth="1"/>
    <col min="9478" max="9727" width="9.140625" style="182"/>
    <col min="9728" max="9728" width="7.28515625" style="182" customWidth="1"/>
    <col min="9729" max="9729" width="43" style="182" customWidth="1"/>
    <col min="9730" max="9730" width="7.7109375" style="182" customWidth="1"/>
    <col min="9731" max="9731" width="7.28515625" style="182" customWidth="1"/>
    <col min="9732" max="9732" width="13.5703125" style="182" customWidth="1"/>
    <col min="9733" max="9733" width="16.5703125" style="182" customWidth="1"/>
    <col min="9734" max="9983" width="9.140625" style="182"/>
    <col min="9984" max="9984" width="7.28515625" style="182" customWidth="1"/>
    <col min="9985" max="9985" width="43" style="182" customWidth="1"/>
    <col min="9986" max="9986" width="7.7109375" style="182" customWidth="1"/>
    <col min="9987" max="9987" width="7.28515625" style="182" customWidth="1"/>
    <col min="9988" max="9988" width="13.5703125" style="182" customWidth="1"/>
    <col min="9989" max="9989" width="16.5703125" style="182" customWidth="1"/>
    <col min="9990" max="10239" width="9.140625" style="182"/>
    <col min="10240" max="10240" width="7.28515625" style="182" customWidth="1"/>
    <col min="10241" max="10241" width="43" style="182" customWidth="1"/>
    <col min="10242" max="10242" width="7.7109375" style="182" customWidth="1"/>
    <col min="10243" max="10243" width="7.28515625" style="182" customWidth="1"/>
    <col min="10244" max="10244" width="13.5703125" style="182" customWidth="1"/>
    <col min="10245" max="10245" width="16.5703125" style="182" customWidth="1"/>
    <col min="10246" max="10495" width="9.140625" style="182"/>
    <col min="10496" max="10496" width="7.28515625" style="182" customWidth="1"/>
    <col min="10497" max="10497" width="43" style="182" customWidth="1"/>
    <col min="10498" max="10498" width="7.7109375" style="182" customWidth="1"/>
    <col min="10499" max="10499" width="7.28515625" style="182" customWidth="1"/>
    <col min="10500" max="10500" width="13.5703125" style="182" customWidth="1"/>
    <col min="10501" max="10501" width="16.5703125" style="182" customWidth="1"/>
    <col min="10502" max="10751" width="9.140625" style="182"/>
    <col min="10752" max="10752" width="7.28515625" style="182" customWidth="1"/>
    <col min="10753" max="10753" width="43" style="182" customWidth="1"/>
    <col min="10754" max="10754" width="7.7109375" style="182" customWidth="1"/>
    <col min="10755" max="10755" width="7.28515625" style="182" customWidth="1"/>
    <col min="10756" max="10756" width="13.5703125" style="182" customWidth="1"/>
    <col min="10757" max="10757" width="16.5703125" style="182" customWidth="1"/>
    <col min="10758" max="11007" width="9.140625" style="182"/>
    <col min="11008" max="11008" width="7.28515625" style="182" customWidth="1"/>
    <col min="11009" max="11009" width="43" style="182" customWidth="1"/>
    <col min="11010" max="11010" width="7.7109375" style="182" customWidth="1"/>
    <col min="11011" max="11011" width="7.28515625" style="182" customWidth="1"/>
    <col min="11012" max="11012" width="13.5703125" style="182" customWidth="1"/>
    <col min="11013" max="11013" width="16.5703125" style="182" customWidth="1"/>
    <col min="11014" max="11263" width="9.140625" style="182"/>
    <col min="11264" max="11264" width="7.28515625" style="182" customWidth="1"/>
    <col min="11265" max="11265" width="43" style="182" customWidth="1"/>
    <col min="11266" max="11266" width="7.7109375" style="182" customWidth="1"/>
    <col min="11267" max="11267" width="7.28515625" style="182" customWidth="1"/>
    <col min="11268" max="11268" width="13.5703125" style="182" customWidth="1"/>
    <col min="11269" max="11269" width="16.5703125" style="182" customWidth="1"/>
    <col min="11270" max="11519" width="9.140625" style="182"/>
    <col min="11520" max="11520" width="7.28515625" style="182" customWidth="1"/>
    <col min="11521" max="11521" width="43" style="182" customWidth="1"/>
    <col min="11522" max="11522" width="7.7109375" style="182" customWidth="1"/>
    <col min="11523" max="11523" width="7.28515625" style="182" customWidth="1"/>
    <col min="11524" max="11524" width="13.5703125" style="182" customWidth="1"/>
    <col min="11525" max="11525" width="16.5703125" style="182" customWidth="1"/>
    <col min="11526" max="11775" width="9.140625" style="182"/>
    <col min="11776" max="11776" width="7.28515625" style="182" customWidth="1"/>
    <col min="11777" max="11777" width="43" style="182" customWidth="1"/>
    <col min="11778" max="11778" width="7.7109375" style="182" customWidth="1"/>
    <col min="11779" max="11779" width="7.28515625" style="182" customWidth="1"/>
    <col min="11780" max="11780" width="13.5703125" style="182" customWidth="1"/>
    <col min="11781" max="11781" width="16.5703125" style="182" customWidth="1"/>
    <col min="11782" max="12031" width="9.140625" style="182"/>
    <col min="12032" max="12032" width="7.28515625" style="182" customWidth="1"/>
    <col min="12033" max="12033" width="43" style="182" customWidth="1"/>
    <col min="12034" max="12034" width="7.7109375" style="182" customWidth="1"/>
    <col min="12035" max="12035" width="7.28515625" style="182" customWidth="1"/>
    <col min="12036" max="12036" width="13.5703125" style="182" customWidth="1"/>
    <col min="12037" max="12037" width="16.5703125" style="182" customWidth="1"/>
    <col min="12038" max="12287" width="9.140625" style="182"/>
    <col min="12288" max="12288" width="7.28515625" style="182" customWidth="1"/>
    <col min="12289" max="12289" width="43" style="182" customWidth="1"/>
    <col min="12290" max="12290" width="7.7109375" style="182" customWidth="1"/>
    <col min="12291" max="12291" width="7.28515625" style="182" customWidth="1"/>
    <col min="12292" max="12292" width="13.5703125" style="182" customWidth="1"/>
    <col min="12293" max="12293" width="16.5703125" style="182" customWidth="1"/>
    <col min="12294" max="12543" width="9.140625" style="182"/>
    <col min="12544" max="12544" width="7.28515625" style="182" customWidth="1"/>
    <col min="12545" max="12545" width="43" style="182" customWidth="1"/>
    <col min="12546" max="12546" width="7.7109375" style="182" customWidth="1"/>
    <col min="12547" max="12547" width="7.28515625" style="182" customWidth="1"/>
    <col min="12548" max="12548" width="13.5703125" style="182" customWidth="1"/>
    <col min="12549" max="12549" width="16.5703125" style="182" customWidth="1"/>
    <col min="12550" max="12799" width="9.140625" style="182"/>
    <col min="12800" max="12800" width="7.28515625" style="182" customWidth="1"/>
    <col min="12801" max="12801" width="43" style="182" customWidth="1"/>
    <col min="12802" max="12802" width="7.7109375" style="182" customWidth="1"/>
    <col min="12803" max="12803" width="7.28515625" style="182" customWidth="1"/>
    <col min="12804" max="12804" width="13.5703125" style="182" customWidth="1"/>
    <col min="12805" max="12805" width="16.5703125" style="182" customWidth="1"/>
    <col min="12806" max="13055" width="9.140625" style="182"/>
    <col min="13056" max="13056" width="7.28515625" style="182" customWidth="1"/>
    <col min="13057" max="13057" width="43" style="182" customWidth="1"/>
    <col min="13058" max="13058" width="7.7109375" style="182" customWidth="1"/>
    <col min="13059" max="13059" width="7.28515625" style="182" customWidth="1"/>
    <col min="13060" max="13060" width="13.5703125" style="182" customWidth="1"/>
    <col min="13061" max="13061" width="16.5703125" style="182" customWidth="1"/>
    <col min="13062" max="13311" width="9.140625" style="182"/>
    <col min="13312" max="13312" width="7.28515625" style="182" customWidth="1"/>
    <col min="13313" max="13313" width="43" style="182" customWidth="1"/>
    <col min="13314" max="13314" width="7.7109375" style="182" customWidth="1"/>
    <col min="13315" max="13315" width="7.28515625" style="182" customWidth="1"/>
    <col min="13316" max="13316" width="13.5703125" style="182" customWidth="1"/>
    <col min="13317" max="13317" width="16.5703125" style="182" customWidth="1"/>
    <col min="13318" max="13567" width="9.140625" style="182"/>
    <col min="13568" max="13568" width="7.28515625" style="182" customWidth="1"/>
    <col min="13569" max="13569" width="43" style="182" customWidth="1"/>
    <col min="13570" max="13570" width="7.7109375" style="182" customWidth="1"/>
    <col min="13571" max="13571" width="7.28515625" style="182" customWidth="1"/>
    <col min="13572" max="13572" width="13.5703125" style="182" customWidth="1"/>
    <col min="13573" max="13573" width="16.5703125" style="182" customWidth="1"/>
    <col min="13574" max="13823" width="9.140625" style="182"/>
    <col min="13824" max="13824" width="7.28515625" style="182" customWidth="1"/>
    <col min="13825" max="13825" width="43" style="182" customWidth="1"/>
    <col min="13826" max="13826" width="7.7109375" style="182" customWidth="1"/>
    <col min="13827" max="13827" width="7.28515625" style="182" customWidth="1"/>
    <col min="13828" max="13828" width="13.5703125" style="182" customWidth="1"/>
    <col min="13829" max="13829" width="16.5703125" style="182" customWidth="1"/>
    <col min="13830" max="14079" width="9.140625" style="182"/>
    <col min="14080" max="14080" width="7.28515625" style="182" customWidth="1"/>
    <col min="14081" max="14081" width="43" style="182" customWidth="1"/>
    <col min="14082" max="14082" width="7.7109375" style="182" customWidth="1"/>
    <col min="14083" max="14083" width="7.28515625" style="182" customWidth="1"/>
    <col min="14084" max="14084" width="13.5703125" style="182" customWidth="1"/>
    <col min="14085" max="14085" width="16.5703125" style="182" customWidth="1"/>
    <col min="14086" max="14335" width="9.140625" style="182"/>
    <col min="14336" max="14336" width="7.28515625" style="182" customWidth="1"/>
    <col min="14337" max="14337" width="43" style="182" customWidth="1"/>
    <col min="14338" max="14338" width="7.7109375" style="182" customWidth="1"/>
    <col min="14339" max="14339" width="7.28515625" style="182" customWidth="1"/>
    <col min="14340" max="14340" width="13.5703125" style="182" customWidth="1"/>
    <col min="14341" max="14341" width="16.5703125" style="182" customWidth="1"/>
    <col min="14342" max="14591" width="9.140625" style="182"/>
    <col min="14592" max="14592" width="7.28515625" style="182" customWidth="1"/>
    <col min="14593" max="14593" width="43" style="182" customWidth="1"/>
    <col min="14594" max="14594" width="7.7109375" style="182" customWidth="1"/>
    <col min="14595" max="14595" width="7.28515625" style="182" customWidth="1"/>
    <col min="14596" max="14596" width="13.5703125" style="182" customWidth="1"/>
    <col min="14597" max="14597" width="16.5703125" style="182" customWidth="1"/>
    <col min="14598" max="14847" width="9.140625" style="182"/>
    <col min="14848" max="14848" width="7.28515625" style="182" customWidth="1"/>
    <col min="14849" max="14849" width="43" style="182" customWidth="1"/>
    <col min="14850" max="14850" width="7.7109375" style="182" customWidth="1"/>
    <col min="14851" max="14851" width="7.28515625" style="182" customWidth="1"/>
    <col min="14852" max="14852" width="13.5703125" style="182" customWidth="1"/>
    <col min="14853" max="14853" width="16.5703125" style="182" customWidth="1"/>
    <col min="14854" max="15103" width="9.140625" style="182"/>
    <col min="15104" max="15104" width="7.28515625" style="182" customWidth="1"/>
    <col min="15105" max="15105" width="43" style="182" customWidth="1"/>
    <col min="15106" max="15106" width="7.7109375" style="182" customWidth="1"/>
    <col min="15107" max="15107" width="7.28515625" style="182" customWidth="1"/>
    <col min="15108" max="15108" width="13.5703125" style="182" customWidth="1"/>
    <col min="15109" max="15109" width="16.5703125" style="182" customWidth="1"/>
    <col min="15110" max="15359" width="9.140625" style="182"/>
    <col min="15360" max="15360" width="7.28515625" style="182" customWidth="1"/>
    <col min="15361" max="15361" width="43" style="182" customWidth="1"/>
    <col min="15362" max="15362" width="7.7109375" style="182" customWidth="1"/>
    <col min="15363" max="15363" width="7.28515625" style="182" customWidth="1"/>
    <col min="15364" max="15364" width="13.5703125" style="182" customWidth="1"/>
    <col min="15365" max="15365" width="16.5703125" style="182" customWidth="1"/>
    <col min="15366" max="15615" width="9.140625" style="182"/>
    <col min="15616" max="15616" width="7.28515625" style="182" customWidth="1"/>
    <col min="15617" max="15617" width="43" style="182" customWidth="1"/>
    <col min="15618" max="15618" width="7.7109375" style="182" customWidth="1"/>
    <col min="15619" max="15619" width="7.28515625" style="182" customWidth="1"/>
    <col min="15620" max="15620" width="13.5703125" style="182" customWidth="1"/>
    <col min="15621" max="15621" width="16.5703125" style="182" customWidth="1"/>
    <col min="15622" max="15871" width="9.140625" style="182"/>
    <col min="15872" max="15872" width="7.28515625" style="182" customWidth="1"/>
    <col min="15873" max="15873" width="43" style="182" customWidth="1"/>
    <col min="15874" max="15874" width="7.7109375" style="182" customWidth="1"/>
    <col min="15875" max="15875" width="7.28515625" style="182" customWidth="1"/>
    <col min="15876" max="15876" width="13.5703125" style="182" customWidth="1"/>
    <col min="15877" max="15877" width="16.5703125" style="182" customWidth="1"/>
    <col min="15878" max="16127" width="9.140625" style="182"/>
    <col min="16128" max="16128" width="7.28515625" style="182" customWidth="1"/>
    <col min="16129" max="16129" width="43" style="182" customWidth="1"/>
    <col min="16130" max="16130" width="7.7109375" style="182" customWidth="1"/>
    <col min="16131" max="16131" width="7.28515625" style="182" customWidth="1"/>
    <col min="16132" max="16132" width="13.5703125" style="182" customWidth="1"/>
    <col min="16133" max="16133" width="16.5703125" style="182" customWidth="1"/>
    <col min="16134" max="16384" width="9.140625" style="182"/>
  </cols>
  <sheetData>
    <row r="1" spans="1:6" ht="15">
      <c r="A1" s="341" t="s">
        <v>127</v>
      </c>
      <c r="B1" s="341"/>
      <c r="C1" s="341"/>
      <c r="D1" s="341"/>
      <c r="E1" s="341"/>
      <c r="F1" s="341"/>
    </row>
    <row r="2" spans="1:6" ht="15">
      <c r="A2" s="342" t="s">
        <v>192</v>
      </c>
      <c r="B2" s="343"/>
      <c r="C2" s="343"/>
      <c r="D2" s="343"/>
      <c r="E2" s="343"/>
      <c r="F2" s="343"/>
    </row>
    <row r="3" spans="1:6" ht="30">
      <c r="A3" s="183" t="s">
        <v>12</v>
      </c>
      <c r="B3" s="184" t="s">
        <v>14</v>
      </c>
      <c r="C3" s="184" t="s">
        <v>15</v>
      </c>
      <c r="D3" s="184" t="s">
        <v>16</v>
      </c>
      <c r="E3" s="184" t="s">
        <v>17</v>
      </c>
      <c r="F3" s="184" t="s">
        <v>18</v>
      </c>
    </row>
    <row r="4" spans="1:6" ht="15">
      <c r="A4" s="210" t="s">
        <v>445</v>
      </c>
      <c r="B4" s="185" t="s">
        <v>193</v>
      </c>
      <c r="C4" s="186" t="s">
        <v>23</v>
      </c>
      <c r="D4" s="187">
        <v>300</v>
      </c>
      <c r="E4" s="188"/>
      <c r="F4" s="188"/>
    </row>
    <row r="5" spans="1:6" ht="15">
      <c r="A5" s="210" t="s">
        <v>446</v>
      </c>
      <c r="B5" s="185" t="s">
        <v>194</v>
      </c>
      <c r="C5" s="186" t="s">
        <v>23</v>
      </c>
      <c r="D5" s="187">
        <v>150</v>
      </c>
      <c r="E5" s="188"/>
      <c r="F5" s="188"/>
    </row>
    <row r="6" spans="1:6" ht="15">
      <c r="A6" s="210" t="s">
        <v>447</v>
      </c>
      <c r="B6" s="185" t="s">
        <v>222</v>
      </c>
      <c r="C6" s="186" t="s">
        <v>23</v>
      </c>
      <c r="D6" s="187">
        <v>2600</v>
      </c>
      <c r="E6" s="188"/>
      <c r="F6" s="188"/>
    </row>
    <row r="7" spans="1:6" ht="15.75">
      <c r="A7" s="210" t="s">
        <v>448</v>
      </c>
      <c r="B7" s="189" t="s">
        <v>195</v>
      </c>
      <c r="C7" s="186" t="s">
        <v>23</v>
      </c>
      <c r="D7" s="187">
        <v>40</v>
      </c>
      <c r="E7" s="188"/>
      <c r="F7" s="188"/>
    </row>
    <row r="8" spans="1:6" ht="15">
      <c r="A8" s="210" t="s">
        <v>449</v>
      </c>
      <c r="B8" s="185" t="s">
        <v>196</v>
      </c>
      <c r="C8" s="186" t="s">
        <v>6</v>
      </c>
      <c r="D8" s="187">
        <v>8</v>
      </c>
      <c r="E8" s="188"/>
      <c r="F8" s="188"/>
    </row>
    <row r="9" spans="1:6" ht="30">
      <c r="A9" s="210" t="s">
        <v>450</v>
      </c>
      <c r="B9" s="185" t="s">
        <v>197</v>
      </c>
      <c r="C9" s="186" t="s">
        <v>9</v>
      </c>
      <c r="D9" s="187">
        <f>73+'p1 EL-GW'!D8*2</f>
        <v>89</v>
      </c>
      <c r="E9" s="188"/>
      <c r="F9" s="188"/>
    </row>
    <row r="10" spans="1:6" ht="15">
      <c r="A10" s="210" t="s">
        <v>451</v>
      </c>
      <c r="B10" s="185" t="s">
        <v>198</v>
      </c>
      <c r="C10" s="186" t="s">
        <v>9</v>
      </c>
      <c r="D10" s="187">
        <v>1</v>
      </c>
      <c r="E10" s="188"/>
      <c r="F10" s="188"/>
    </row>
    <row r="11" spans="1:6" ht="15" customHeight="1">
      <c r="A11" s="210" t="s">
        <v>452</v>
      </c>
      <c r="B11" s="185" t="s">
        <v>199</v>
      </c>
      <c r="C11" s="186" t="s">
        <v>9</v>
      </c>
      <c r="D11" s="187">
        <v>1</v>
      </c>
      <c r="E11" s="188"/>
      <c r="F11" s="188"/>
    </row>
    <row r="12" spans="1:6" ht="15" customHeight="1">
      <c r="A12" s="210" t="s">
        <v>453</v>
      </c>
      <c r="B12" s="185" t="s">
        <v>210</v>
      </c>
      <c r="C12" s="186" t="s">
        <v>9</v>
      </c>
      <c r="D12" s="187">
        <v>1</v>
      </c>
      <c r="E12" s="188"/>
      <c r="F12" s="188"/>
    </row>
    <row r="13" spans="1:6" ht="15" customHeight="1">
      <c r="A13" s="210" t="s">
        <v>454</v>
      </c>
      <c r="B13" s="185" t="s">
        <v>211</v>
      </c>
      <c r="C13" s="186" t="s">
        <v>9</v>
      </c>
      <c r="D13" s="187">
        <v>1</v>
      </c>
      <c r="E13" s="188"/>
      <c r="F13" s="188"/>
    </row>
    <row r="14" spans="1:6" ht="15" customHeight="1">
      <c r="A14" s="210" t="s">
        <v>455</v>
      </c>
      <c r="B14" s="185" t="s">
        <v>212</v>
      </c>
      <c r="C14" s="186" t="s">
        <v>9</v>
      </c>
      <c r="D14" s="187">
        <v>1</v>
      </c>
      <c r="E14" s="188"/>
      <c r="F14" s="188"/>
    </row>
    <row r="15" spans="1:6" ht="15" customHeight="1">
      <c r="A15" s="210" t="s">
        <v>456</v>
      </c>
      <c r="B15" s="185" t="s">
        <v>213</v>
      </c>
      <c r="C15" s="186" t="s">
        <v>9</v>
      </c>
      <c r="D15" s="187">
        <v>1</v>
      </c>
      <c r="E15" s="188"/>
      <c r="F15" s="188"/>
    </row>
    <row r="16" spans="1:6" ht="15" customHeight="1">
      <c r="A16" s="210" t="s">
        <v>457</v>
      </c>
      <c r="B16" s="185" t="s">
        <v>214</v>
      </c>
      <c r="C16" s="186" t="s">
        <v>9</v>
      </c>
      <c r="D16" s="187">
        <v>1</v>
      </c>
      <c r="E16" s="188"/>
      <c r="F16" s="188"/>
    </row>
    <row r="17" spans="1:6" ht="15" customHeight="1">
      <c r="A17" s="210" t="s">
        <v>458</v>
      </c>
      <c r="B17" s="185" t="s">
        <v>215</v>
      </c>
      <c r="C17" s="186" t="s">
        <v>9</v>
      </c>
      <c r="D17" s="187">
        <v>2</v>
      </c>
      <c r="E17" s="188"/>
      <c r="F17" s="188"/>
    </row>
    <row r="18" spans="1:6" ht="15" customHeight="1">
      <c r="A18" s="210" t="s">
        <v>459</v>
      </c>
      <c r="B18" s="185" t="s">
        <v>216</v>
      </c>
      <c r="C18" s="186" t="s">
        <v>9</v>
      </c>
      <c r="D18" s="187">
        <v>1</v>
      </c>
      <c r="E18" s="188"/>
      <c r="F18" s="188"/>
    </row>
    <row r="19" spans="1:6" ht="15" customHeight="1">
      <c r="A19" s="210" t="s">
        <v>460</v>
      </c>
      <c r="B19" s="185" t="s">
        <v>217</v>
      </c>
      <c r="C19" s="186" t="s">
        <v>9</v>
      </c>
      <c r="D19" s="187">
        <v>1</v>
      </c>
      <c r="E19" s="188"/>
      <c r="F19" s="188"/>
    </row>
    <row r="20" spans="1:6" ht="15" customHeight="1">
      <c r="A20" s="210" t="s">
        <v>461</v>
      </c>
      <c r="B20" s="185" t="s">
        <v>218</v>
      </c>
      <c r="C20" s="186" t="s">
        <v>9</v>
      </c>
      <c r="D20" s="187">
        <v>1</v>
      </c>
      <c r="E20" s="188"/>
      <c r="F20" s="188"/>
    </row>
    <row r="21" spans="1:6" ht="15" customHeight="1">
      <c r="A21" s="210" t="s">
        <v>462</v>
      </c>
      <c r="B21" s="185" t="s">
        <v>219</v>
      </c>
      <c r="C21" s="186" t="s">
        <v>9</v>
      </c>
      <c r="D21" s="187">
        <v>1</v>
      </c>
      <c r="E21" s="188"/>
      <c r="F21" s="188"/>
    </row>
    <row r="22" spans="1:6" ht="15" customHeight="1">
      <c r="A22" s="210" t="s">
        <v>463</v>
      </c>
      <c r="B22" s="185" t="s">
        <v>220</v>
      </c>
      <c r="C22" s="186" t="s">
        <v>9</v>
      </c>
      <c r="D22" s="187">
        <v>1</v>
      </c>
      <c r="E22" s="188"/>
      <c r="F22" s="188"/>
    </row>
    <row r="23" spans="1:6" ht="15" customHeight="1">
      <c r="A23" s="210" t="s">
        <v>464</v>
      </c>
      <c r="B23" s="185" t="s">
        <v>221</v>
      </c>
      <c r="C23" s="186" t="s">
        <v>9</v>
      </c>
      <c r="D23" s="187">
        <v>2</v>
      </c>
      <c r="E23" s="188"/>
      <c r="F23" s="188"/>
    </row>
    <row r="24" spans="1:6" ht="15" customHeight="1">
      <c r="A24" s="210" t="s">
        <v>465</v>
      </c>
      <c r="B24" s="185" t="s">
        <v>200</v>
      </c>
      <c r="C24" s="186" t="s">
        <v>9</v>
      </c>
      <c r="D24" s="187">
        <f>SUM(D10:D23)</f>
        <v>16</v>
      </c>
      <c r="E24" s="188"/>
      <c r="F24" s="188"/>
    </row>
    <row r="25" spans="1:6" ht="15">
      <c r="A25" s="210" t="s">
        <v>466</v>
      </c>
      <c r="B25" s="190" t="s">
        <v>201</v>
      </c>
      <c r="C25" s="191" t="s">
        <v>6</v>
      </c>
      <c r="D25" s="192">
        <f>D8</f>
        <v>8</v>
      </c>
      <c r="E25" s="193"/>
      <c r="F25" s="188"/>
    </row>
    <row r="26" spans="1:6" ht="15">
      <c r="A26" s="210" t="s">
        <v>467</v>
      </c>
      <c r="B26" s="190" t="s">
        <v>202</v>
      </c>
      <c r="C26" s="191" t="s">
        <v>23</v>
      </c>
      <c r="D26" s="192">
        <f>D4+D5+D6</f>
        <v>3050</v>
      </c>
      <c r="E26" s="193"/>
      <c r="F26" s="188"/>
    </row>
    <row r="27" spans="1:6" ht="30">
      <c r="A27" s="210" t="s">
        <v>468</v>
      </c>
      <c r="B27" s="197" t="s">
        <v>203</v>
      </c>
      <c r="C27" s="194" t="s">
        <v>9</v>
      </c>
      <c r="D27" s="195">
        <v>1</v>
      </c>
      <c r="E27" s="198"/>
      <c r="F27" s="196"/>
    </row>
    <row r="28" spans="1:6" ht="30">
      <c r="A28" s="210" t="s">
        <v>469</v>
      </c>
      <c r="B28" s="197" t="s">
        <v>204</v>
      </c>
      <c r="C28" s="194" t="s">
        <v>9</v>
      </c>
      <c r="D28" s="195">
        <v>1</v>
      </c>
      <c r="E28" s="198"/>
      <c r="F28" s="196"/>
    </row>
    <row r="29" spans="1:6" ht="15">
      <c r="A29" s="210" t="s">
        <v>470</v>
      </c>
      <c r="B29" s="203" t="s">
        <v>241</v>
      </c>
      <c r="C29" s="201" t="s">
        <v>9</v>
      </c>
      <c r="D29" s="201">
        <v>1</v>
      </c>
      <c r="E29" s="202"/>
      <c r="F29" s="199"/>
    </row>
    <row r="30" spans="1:6" ht="15">
      <c r="A30" s="224"/>
      <c r="B30" s="197"/>
      <c r="C30" s="225"/>
      <c r="D30" s="226"/>
      <c r="E30" s="198"/>
      <c r="F30" s="196"/>
    </row>
    <row r="31" spans="1:6" ht="15">
      <c r="A31" s="344" t="s">
        <v>19</v>
      </c>
      <c r="B31" s="345"/>
      <c r="C31" s="345"/>
      <c r="D31" s="345"/>
      <c r="E31" s="346"/>
      <c r="F31" s="199">
        <f>SUM(F4:F30)</f>
        <v>0</v>
      </c>
    </row>
    <row r="32" spans="1:6" ht="15">
      <c r="A32" s="347" t="s">
        <v>205</v>
      </c>
      <c r="B32" s="348"/>
      <c r="C32" s="348"/>
      <c r="D32" s="348"/>
      <c r="E32" s="349"/>
      <c r="F32" s="350"/>
    </row>
    <row r="33" spans="1:6" ht="15">
      <c r="A33" s="210" t="s">
        <v>471</v>
      </c>
      <c r="B33" s="190" t="s">
        <v>206</v>
      </c>
      <c r="C33" s="191" t="s">
        <v>207</v>
      </c>
      <c r="D33" s="204">
        <v>1</v>
      </c>
      <c r="E33" s="202"/>
      <c r="F33" s="199"/>
    </row>
    <row r="34" spans="1:6" ht="15">
      <c r="A34" s="210" t="s">
        <v>472</v>
      </c>
      <c r="B34" s="190" t="s">
        <v>54</v>
      </c>
      <c r="C34" s="191" t="s">
        <v>207</v>
      </c>
      <c r="D34" s="204">
        <v>1</v>
      </c>
      <c r="E34" s="202"/>
      <c r="F34" s="199"/>
    </row>
    <row r="35" spans="1:6" ht="15">
      <c r="A35" s="351" t="s">
        <v>19</v>
      </c>
      <c r="B35" s="352"/>
      <c r="C35" s="352"/>
      <c r="D35" s="352"/>
      <c r="E35" s="346"/>
      <c r="F35" s="205">
        <f>SUM(F33:F34)</f>
        <v>0</v>
      </c>
    </row>
    <row r="36" spans="1:6">
      <c r="A36" s="339" t="s">
        <v>208</v>
      </c>
      <c r="B36" s="339"/>
      <c r="C36" s="339"/>
      <c r="D36" s="339"/>
      <c r="E36" s="340"/>
      <c r="F36" s="206">
        <f>F31+F35</f>
        <v>0</v>
      </c>
    </row>
  </sheetData>
  <mergeCells count="6">
    <mergeCell ref="A36:E36"/>
    <mergeCell ref="A1:F1"/>
    <mergeCell ref="A2:F2"/>
    <mergeCell ref="A31:E31"/>
    <mergeCell ref="A32:F32"/>
    <mergeCell ref="A35:E35"/>
  </mergeCells>
  <pageMargins left="0.56000000000000005" right="0.26" top="0.32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14"/>
  <sheetViews>
    <sheetView workbookViewId="0">
      <selection activeCell="G18" sqref="G18"/>
    </sheetView>
  </sheetViews>
  <sheetFormatPr defaultRowHeight="12.75"/>
  <cols>
    <col min="1" max="1" width="9.5703125" style="207" customWidth="1"/>
    <col min="2" max="2" width="48" style="182" customWidth="1"/>
    <col min="3" max="3" width="5.7109375" style="182" customWidth="1"/>
    <col min="4" max="4" width="7.28515625" style="207" customWidth="1"/>
    <col min="5" max="5" width="12.5703125" style="182" customWidth="1"/>
    <col min="6" max="6" width="12.42578125" style="182" customWidth="1"/>
    <col min="7" max="7" width="9.140625" style="182"/>
    <col min="8" max="8" width="12" style="182" customWidth="1"/>
    <col min="9" max="255" width="9.140625" style="182"/>
    <col min="256" max="256" width="7.28515625" style="182" customWidth="1"/>
    <col min="257" max="257" width="43" style="182" customWidth="1"/>
    <col min="258" max="258" width="7.7109375" style="182" customWidth="1"/>
    <col min="259" max="259" width="7.28515625" style="182" customWidth="1"/>
    <col min="260" max="260" width="13.5703125" style="182" customWidth="1"/>
    <col min="261" max="261" width="16.5703125" style="182" customWidth="1"/>
    <col min="262" max="511" width="9.140625" style="182"/>
    <col min="512" max="512" width="7.28515625" style="182" customWidth="1"/>
    <col min="513" max="513" width="43" style="182" customWidth="1"/>
    <col min="514" max="514" width="7.7109375" style="182" customWidth="1"/>
    <col min="515" max="515" width="7.28515625" style="182" customWidth="1"/>
    <col min="516" max="516" width="13.5703125" style="182" customWidth="1"/>
    <col min="517" max="517" width="16.5703125" style="182" customWidth="1"/>
    <col min="518" max="767" width="9.140625" style="182"/>
    <col min="768" max="768" width="7.28515625" style="182" customWidth="1"/>
    <col min="769" max="769" width="43" style="182" customWidth="1"/>
    <col min="770" max="770" width="7.7109375" style="182" customWidth="1"/>
    <col min="771" max="771" width="7.28515625" style="182" customWidth="1"/>
    <col min="772" max="772" width="13.5703125" style="182" customWidth="1"/>
    <col min="773" max="773" width="16.5703125" style="182" customWidth="1"/>
    <col min="774" max="1023" width="9.140625" style="182"/>
    <col min="1024" max="1024" width="7.28515625" style="182" customWidth="1"/>
    <col min="1025" max="1025" width="43" style="182" customWidth="1"/>
    <col min="1026" max="1026" width="7.7109375" style="182" customWidth="1"/>
    <col min="1027" max="1027" width="7.28515625" style="182" customWidth="1"/>
    <col min="1028" max="1028" width="13.5703125" style="182" customWidth="1"/>
    <col min="1029" max="1029" width="16.5703125" style="182" customWidth="1"/>
    <col min="1030" max="1279" width="9.140625" style="182"/>
    <col min="1280" max="1280" width="7.28515625" style="182" customWidth="1"/>
    <col min="1281" max="1281" width="43" style="182" customWidth="1"/>
    <col min="1282" max="1282" width="7.7109375" style="182" customWidth="1"/>
    <col min="1283" max="1283" width="7.28515625" style="182" customWidth="1"/>
    <col min="1284" max="1284" width="13.5703125" style="182" customWidth="1"/>
    <col min="1285" max="1285" width="16.5703125" style="182" customWidth="1"/>
    <col min="1286" max="1535" width="9.140625" style="182"/>
    <col min="1536" max="1536" width="7.28515625" style="182" customWidth="1"/>
    <col min="1537" max="1537" width="43" style="182" customWidth="1"/>
    <col min="1538" max="1538" width="7.7109375" style="182" customWidth="1"/>
    <col min="1539" max="1539" width="7.28515625" style="182" customWidth="1"/>
    <col min="1540" max="1540" width="13.5703125" style="182" customWidth="1"/>
    <col min="1541" max="1541" width="16.5703125" style="182" customWidth="1"/>
    <col min="1542" max="1791" width="9.140625" style="182"/>
    <col min="1792" max="1792" width="7.28515625" style="182" customWidth="1"/>
    <col min="1793" max="1793" width="43" style="182" customWidth="1"/>
    <col min="1794" max="1794" width="7.7109375" style="182" customWidth="1"/>
    <col min="1795" max="1795" width="7.28515625" style="182" customWidth="1"/>
    <col min="1796" max="1796" width="13.5703125" style="182" customWidth="1"/>
    <col min="1797" max="1797" width="16.5703125" style="182" customWidth="1"/>
    <col min="1798" max="2047" width="9.140625" style="182"/>
    <col min="2048" max="2048" width="7.28515625" style="182" customWidth="1"/>
    <col min="2049" max="2049" width="43" style="182" customWidth="1"/>
    <col min="2050" max="2050" width="7.7109375" style="182" customWidth="1"/>
    <col min="2051" max="2051" width="7.28515625" style="182" customWidth="1"/>
    <col min="2052" max="2052" width="13.5703125" style="182" customWidth="1"/>
    <col min="2053" max="2053" width="16.5703125" style="182" customWidth="1"/>
    <col min="2054" max="2303" width="9.140625" style="182"/>
    <col min="2304" max="2304" width="7.28515625" style="182" customWidth="1"/>
    <col min="2305" max="2305" width="43" style="182" customWidth="1"/>
    <col min="2306" max="2306" width="7.7109375" style="182" customWidth="1"/>
    <col min="2307" max="2307" width="7.28515625" style="182" customWidth="1"/>
    <col min="2308" max="2308" width="13.5703125" style="182" customWidth="1"/>
    <col min="2309" max="2309" width="16.5703125" style="182" customWidth="1"/>
    <col min="2310" max="2559" width="9.140625" style="182"/>
    <col min="2560" max="2560" width="7.28515625" style="182" customWidth="1"/>
    <col min="2561" max="2561" width="43" style="182" customWidth="1"/>
    <col min="2562" max="2562" width="7.7109375" style="182" customWidth="1"/>
    <col min="2563" max="2563" width="7.28515625" style="182" customWidth="1"/>
    <col min="2564" max="2564" width="13.5703125" style="182" customWidth="1"/>
    <col min="2565" max="2565" width="16.5703125" style="182" customWidth="1"/>
    <col min="2566" max="2815" width="9.140625" style="182"/>
    <col min="2816" max="2816" width="7.28515625" style="182" customWidth="1"/>
    <col min="2817" max="2817" width="43" style="182" customWidth="1"/>
    <col min="2818" max="2818" width="7.7109375" style="182" customWidth="1"/>
    <col min="2819" max="2819" width="7.28515625" style="182" customWidth="1"/>
    <col min="2820" max="2820" width="13.5703125" style="182" customWidth="1"/>
    <col min="2821" max="2821" width="16.5703125" style="182" customWidth="1"/>
    <col min="2822" max="3071" width="9.140625" style="182"/>
    <col min="3072" max="3072" width="7.28515625" style="182" customWidth="1"/>
    <col min="3073" max="3073" width="43" style="182" customWidth="1"/>
    <col min="3074" max="3074" width="7.7109375" style="182" customWidth="1"/>
    <col min="3075" max="3075" width="7.28515625" style="182" customWidth="1"/>
    <col min="3076" max="3076" width="13.5703125" style="182" customWidth="1"/>
    <col min="3077" max="3077" width="16.5703125" style="182" customWidth="1"/>
    <col min="3078" max="3327" width="9.140625" style="182"/>
    <col min="3328" max="3328" width="7.28515625" style="182" customWidth="1"/>
    <col min="3329" max="3329" width="43" style="182" customWidth="1"/>
    <col min="3330" max="3330" width="7.7109375" style="182" customWidth="1"/>
    <col min="3331" max="3331" width="7.28515625" style="182" customWidth="1"/>
    <col min="3332" max="3332" width="13.5703125" style="182" customWidth="1"/>
    <col min="3333" max="3333" width="16.5703125" style="182" customWidth="1"/>
    <col min="3334" max="3583" width="9.140625" style="182"/>
    <col min="3584" max="3584" width="7.28515625" style="182" customWidth="1"/>
    <col min="3585" max="3585" width="43" style="182" customWidth="1"/>
    <col min="3586" max="3586" width="7.7109375" style="182" customWidth="1"/>
    <col min="3587" max="3587" width="7.28515625" style="182" customWidth="1"/>
    <col min="3588" max="3588" width="13.5703125" style="182" customWidth="1"/>
    <col min="3589" max="3589" width="16.5703125" style="182" customWidth="1"/>
    <col min="3590" max="3839" width="9.140625" style="182"/>
    <col min="3840" max="3840" width="7.28515625" style="182" customWidth="1"/>
    <col min="3841" max="3841" width="43" style="182" customWidth="1"/>
    <col min="3842" max="3842" width="7.7109375" style="182" customWidth="1"/>
    <col min="3843" max="3843" width="7.28515625" style="182" customWidth="1"/>
    <col min="3844" max="3844" width="13.5703125" style="182" customWidth="1"/>
    <col min="3845" max="3845" width="16.5703125" style="182" customWidth="1"/>
    <col min="3846" max="4095" width="9.140625" style="182"/>
    <col min="4096" max="4096" width="7.28515625" style="182" customWidth="1"/>
    <col min="4097" max="4097" width="43" style="182" customWidth="1"/>
    <col min="4098" max="4098" width="7.7109375" style="182" customWidth="1"/>
    <col min="4099" max="4099" width="7.28515625" style="182" customWidth="1"/>
    <col min="4100" max="4100" width="13.5703125" style="182" customWidth="1"/>
    <col min="4101" max="4101" width="16.5703125" style="182" customWidth="1"/>
    <col min="4102" max="4351" width="9.140625" style="182"/>
    <col min="4352" max="4352" width="7.28515625" style="182" customWidth="1"/>
    <col min="4353" max="4353" width="43" style="182" customWidth="1"/>
    <col min="4354" max="4354" width="7.7109375" style="182" customWidth="1"/>
    <col min="4355" max="4355" width="7.28515625" style="182" customWidth="1"/>
    <col min="4356" max="4356" width="13.5703125" style="182" customWidth="1"/>
    <col min="4357" max="4357" width="16.5703125" style="182" customWidth="1"/>
    <col min="4358" max="4607" width="9.140625" style="182"/>
    <col min="4608" max="4608" width="7.28515625" style="182" customWidth="1"/>
    <col min="4609" max="4609" width="43" style="182" customWidth="1"/>
    <col min="4610" max="4610" width="7.7109375" style="182" customWidth="1"/>
    <col min="4611" max="4611" width="7.28515625" style="182" customWidth="1"/>
    <col min="4612" max="4612" width="13.5703125" style="182" customWidth="1"/>
    <col min="4613" max="4613" width="16.5703125" style="182" customWidth="1"/>
    <col min="4614" max="4863" width="9.140625" style="182"/>
    <col min="4864" max="4864" width="7.28515625" style="182" customWidth="1"/>
    <col min="4865" max="4865" width="43" style="182" customWidth="1"/>
    <col min="4866" max="4866" width="7.7109375" style="182" customWidth="1"/>
    <col min="4867" max="4867" width="7.28515625" style="182" customWidth="1"/>
    <col min="4868" max="4868" width="13.5703125" style="182" customWidth="1"/>
    <col min="4869" max="4869" width="16.5703125" style="182" customWidth="1"/>
    <col min="4870" max="5119" width="9.140625" style="182"/>
    <col min="5120" max="5120" width="7.28515625" style="182" customWidth="1"/>
    <col min="5121" max="5121" width="43" style="182" customWidth="1"/>
    <col min="5122" max="5122" width="7.7109375" style="182" customWidth="1"/>
    <col min="5123" max="5123" width="7.28515625" style="182" customWidth="1"/>
    <col min="5124" max="5124" width="13.5703125" style="182" customWidth="1"/>
    <col min="5125" max="5125" width="16.5703125" style="182" customWidth="1"/>
    <col min="5126" max="5375" width="9.140625" style="182"/>
    <col min="5376" max="5376" width="7.28515625" style="182" customWidth="1"/>
    <col min="5377" max="5377" width="43" style="182" customWidth="1"/>
    <col min="5378" max="5378" width="7.7109375" style="182" customWidth="1"/>
    <col min="5379" max="5379" width="7.28515625" style="182" customWidth="1"/>
    <col min="5380" max="5380" width="13.5703125" style="182" customWidth="1"/>
    <col min="5381" max="5381" width="16.5703125" style="182" customWidth="1"/>
    <col min="5382" max="5631" width="9.140625" style="182"/>
    <col min="5632" max="5632" width="7.28515625" style="182" customWidth="1"/>
    <col min="5633" max="5633" width="43" style="182" customWidth="1"/>
    <col min="5634" max="5634" width="7.7109375" style="182" customWidth="1"/>
    <col min="5635" max="5635" width="7.28515625" style="182" customWidth="1"/>
    <col min="5636" max="5636" width="13.5703125" style="182" customWidth="1"/>
    <col min="5637" max="5637" width="16.5703125" style="182" customWidth="1"/>
    <col min="5638" max="5887" width="9.140625" style="182"/>
    <col min="5888" max="5888" width="7.28515625" style="182" customWidth="1"/>
    <col min="5889" max="5889" width="43" style="182" customWidth="1"/>
    <col min="5890" max="5890" width="7.7109375" style="182" customWidth="1"/>
    <col min="5891" max="5891" width="7.28515625" style="182" customWidth="1"/>
    <col min="5892" max="5892" width="13.5703125" style="182" customWidth="1"/>
    <col min="5893" max="5893" width="16.5703125" style="182" customWidth="1"/>
    <col min="5894" max="6143" width="9.140625" style="182"/>
    <col min="6144" max="6144" width="7.28515625" style="182" customWidth="1"/>
    <col min="6145" max="6145" width="43" style="182" customWidth="1"/>
    <col min="6146" max="6146" width="7.7109375" style="182" customWidth="1"/>
    <col min="6147" max="6147" width="7.28515625" style="182" customWidth="1"/>
    <col min="6148" max="6148" width="13.5703125" style="182" customWidth="1"/>
    <col min="6149" max="6149" width="16.5703125" style="182" customWidth="1"/>
    <col min="6150" max="6399" width="9.140625" style="182"/>
    <col min="6400" max="6400" width="7.28515625" style="182" customWidth="1"/>
    <col min="6401" max="6401" width="43" style="182" customWidth="1"/>
    <col min="6402" max="6402" width="7.7109375" style="182" customWidth="1"/>
    <col min="6403" max="6403" width="7.28515625" style="182" customWidth="1"/>
    <col min="6404" max="6404" width="13.5703125" style="182" customWidth="1"/>
    <col min="6405" max="6405" width="16.5703125" style="182" customWidth="1"/>
    <col min="6406" max="6655" width="9.140625" style="182"/>
    <col min="6656" max="6656" width="7.28515625" style="182" customWidth="1"/>
    <col min="6657" max="6657" width="43" style="182" customWidth="1"/>
    <col min="6658" max="6658" width="7.7109375" style="182" customWidth="1"/>
    <col min="6659" max="6659" width="7.28515625" style="182" customWidth="1"/>
    <col min="6660" max="6660" width="13.5703125" style="182" customWidth="1"/>
    <col min="6661" max="6661" width="16.5703125" style="182" customWidth="1"/>
    <col min="6662" max="6911" width="9.140625" style="182"/>
    <col min="6912" max="6912" width="7.28515625" style="182" customWidth="1"/>
    <col min="6913" max="6913" width="43" style="182" customWidth="1"/>
    <col min="6914" max="6914" width="7.7109375" style="182" customWidth="1"/>
    <col min="6915" max="6915" width="7.28515625" style="182" customWidth="1"/>
    <col min="6916" max="6916" width="13.5703125" style="182" customWidth="1"/>
    <col min="6917" max="6917" width="16.5703125" style="182" customWidth="1"/>
    <col min="6918" max="7167" width="9.140625" style="182"/>
    <col min="7168" max="7168" width="7.28515625" style="182" customWidth="1"/>
    <col min="7169" max="7169" width="43" style="182" customWidth="1"/>
    <col min="7170" max="7170" width="7.7109375" style="182" customWidth="1"/>
    <col min="7171" max="7171" width="7.28515625" style="182" customWidth="1"/>
    <col min="7172" max="7172" width="13.5703125" style="182" customWidth="1"/>
    <col min="7173" max="7173" width="16.5703125" style="182" customWidth="1"/>
    <col min="7174" max="7423" width="9.140625" style="182"/>
    <col min="7424" max="7424" width="7.28515625" style="182" customWidth="1"/>
    <col min="7425" max="7425" width="43" style="182" customWidth="1"/>
    <col min="7426" max="7426" width="7.7109375" style="182" customWidth="1"/>
    <col min="7427" max="7427" width="7.28515625" style="182" customWidth="1"/>
    <col min="7428" max="7428" width="13.5703125" style="182" customWidth="1"/>
    <col min="7429" max="7429" width="16.5703125" style="182" customWidth="1"/>
    <col min="7430" max="7679" width="9.140625" style="182"/>
    <col min="7680" max="7680" width="7.28515625" style="182" customWidth="1"/>
    <col min="7681" max="7681" width="43" style="182" customWidth="1"/>
    <col min="7682" max="7682" width="7.7109375" style="182" customWidth="1"/>
    <col min="7683" max="7683" width="7.28515625" style="182" customWidth="1"/>
    <col min="7684" max="7684" width="13.5703125" style="182" customWidth="1"/>
    <col min="7685" max="7685" width="16.5703125" style="182" customWidth="1"/>
    <col min="7686" max="7935" width="9.140625" style="182"/>
    <col min="7936" max="7936" width="7.28515625" style="182" customWidth="1"/>
    <col min="7937" max="7937" width="43" style="182" customWidth="1"/>
    <col min="7938" max="7938" width="7.7109375" style="182" customWidth="1"/>
    <col min="7939" max="7939" width="7.28515625" style="182" customWidth="1"/>
    <col min="7940" max="7940" width="13.5703125" style="182" customWidth="1"/>
    <col min="7941" max="7941" width="16.5703125" style="182" customWidth="1"/>
    <col min="7942" max="8191" width="9.140625" style="182"/>
    <col min="8192" max="8192" width="7.28515625" style="182" customWidth="1"/>
    <col min="8193" max="8193" width="43" style="182" customWidth="1"/>
    <col min="8194" max="8194" width="7.7109375" style="182" customWidth="1"/>
    <col min="8195" max="8195" width="7.28515625" style="182" customWidth="1"/>
    <col min="8196" max="8196" width="13.5703125" style="182" customWidth="1"/>
    <col min="8197" max="8197" width="16.5703125" style="182" customWidth="1"/>
    <col min="8198" max="8447" width="9.140625" style="182"/>
    <col min="8448" max="8448" width="7.28515625" style="182" customWidth="1"/>
    <col min="8449" max="8449" width="43" style="182" customWidth="1"/>
    <col min="8450" max="8450" width="7.7109375" style="182" customWidth="1"/>
    <col min="8451" max="8451" width="7.28515625" style="182" customWidth="1"/>
    <col min="8452" max="8452" width="13.5703125" style="182" customWidth="1"/>
    <col min="8453" max="8453" width="16.5703125" style="182" customWidth="1"/>
    <col min="8454" max="8703" width="9.140625" style="182"/>
    <col min="8704" max="8704" width="7.28515625" style="182" customWidth="1"/>
    <col min="8705" max="8705" width="43" style="182" customWidth="1"/>
    <col min="8706" max="8706" width="7.7109375" style="182" customWidth="1"/>
    <col min="8707" max="8707" width="7.28515625" style="182" customWidth="1"/>
    <col min="8708" max="8708" width="13.5703125" style="182" customWidth="1"/>
    <col min="8709" max="8709" width="16.5703125" style="182" customWidth="1"/>
    <col min="8710" max="8959" width="9.140625" style="182"/>
    <col min="8960" max="8960" width="7.28515625" style="182" customWidth="1"/>
    <col min="8961" max="8961" width="43" style="182" customWidth="1"/>
    <col min="8962" max="8962" width="7.7109375" style="182" customWidth="1"/>
    <col min="8963" max="8963" width="7.28515625" style="182" customWidth="1"/>
    <col min="8964" max="8964" width="13.5703125" style="182" customWidth="1"/>
    <col min="8965" max="8965" width="16.5703125" style="182" customWidth="1"/>
    <col min="8966" max="9215" width="9.140625" style="182"/>
    <col min="9216" max="9216" width="7.28515625" style="182" customWidth="1"/>
    <col min="9217" max="9217" width="43" style="182" customWidth="1"/>
    <col min="9218" max="9218" width="7.7109375" style="182" customWidth="1"/>
    <col min="9219" max="9219" width="7.28515625" style="182" customWidth="1"/>
    <col min="9220" max="9220" width="13.5703125" style="182" customWidth="1"/>
    <col min="9221" max="9221" width="16.5703125" style="182" customWidth="1"/>
    <col min="9222" max="9471" width="9.140625" style="182"/>
    <col min="9472" max="9472" width="7.28515625" style="182" customWidth="1"/>
    <col min="9473" max="9473" width="43" style="182" customWidth="1"/>
    <col min="9474" max="9474" width="7.7109375" style="182" customWidth="1"/>
    <col min="9475" max="9475" width="7.28515625" style="182" customWidth="1"/>
    <col min="9476" max="9476" width="13.5703125" style="182" customWidth="1"/>
    <col min="9477" max="9477" width="16.5703125" style="182" customWidth="1"/>
    <col min="9478" max="9727" width="9.140625" style="182"/>
    <col min="9728" max="9728" width="7.28515625" style="182" customWidth="1"/>
    <col min="9729" max="9729" width="43" style="182" customWidth="1"/>
    <col min="9730" max="9730" width="7.7109375" style="182" customWidth="1"/>
    <col min="9731" max="9731" width="7.28515625" style="182" customWidth="1"/>
    <col min="9732" max="9732" width="13.5703125" style="182" customWidth="1"/>
    <col min="9733" max="9733" width="16.5703125" style="182" customWidth="1"/>
    <col min="9734" max="9983" width="9.140625" style="182"/>
    <col min="9984" max="9984" width="7.28515625" style="182" customWidth="1"/>
    <col min="9985" max="9985" width="43" style="182" customWidth="1"/>
    <col min="9986" max="9986" width="7.7109375" style="182" customWidth="1"/>
    <col min="9987" max="9987" width="7.28515625" style="182" customWidth="1"/>
    <col min="9988" max="9988" width="13.5703125" style="182" customWidth="1"/>
    <col min="9989" max="9989" width="16.5703125" style="182" customWidth="1"/>
    <col min="9990" max="10239" width="9.140625" style="182"/>
    <col min="10240" max="10240" width="7.28515625" style="182" customWidth="1"/>
    <col min="10241" max="10241" width="43" style="182" customWidth="1"/>
    <col min="10242" max="10242" width="7.7109375" style="182" customWidth="1"/>
    <col min="10243" max="10243" width="7.28515625" style="182" customWidth="1"/>
    <col min="10244" max="10244" width="13.5703125" style="182" customWidth="1"/>
    <col min="10245" max="10245" width="16.5703125" style="182" customWidth="1"/>
    <col min="10246" max="10495" width="9.140625" style="182"/>
    <col min="10496" max="10496" width="7.28515625" style="182" customWidth="1"/>
    <col min="10497" max="10497" width="43" style="182" customWidth="1"/>
    <col min="10498" max="10498" width="7.7109375" style="182" customWidth="1"/>
    <col min="10499" max="10499" width="7.28515625" style="182" customWidth="1"/>
    <col min="10500" max="10500" width="13.5703125" style="182" customWidth="1"/>
    <col min="10501" max="10501" width="16.5703125" style="182" customWidth="1"/>
    <col min="10502" max="10751" width="9.140625" style="182"/>
    <col min="10752" max="10752" width="7.28515625" style="182" customWidth="1"/>
    <col min="10753" max="10753" width="43" style="182" customWidth="1"/>
    <col min="10754" max="10754" width="7.7109375" style="182" customWidth="1"/>
    <col min="10755" max="10755" width="7.28515625" style="182" customWidth="1"/>
    <col min="10756" max="10756" width="13.5703125" style="182" customWidth="1"/>
    <col min="10757" max="10757" width="16.5703125" style="182" customWidth="1"/>
    <col min="10758" max="11007" width="9.140625" style="182"/>
    <col min="11008" max="11008" width="7.28515625" style="182" customWidth="1"/>
    <col min="11009" max="11009" width="43" style="182" customWidth="1"/>
    <col min="11010" max="11010" width="7.7109375" style="182" customWidth="1"/>
    <col min="11011" max="11011" width="7.28515625" style="182" customWidth="1"/>
    <col min="11012" max="11012" width="13.5703125" style="182" customWidth="1"/>
    <col min="11013" max="11013" width="16.5703125" style="182" customWidth="1"/>
    <col min="11014" max="11263" width="9.140625" style="182"/>
    <col min="11264" max="11264" width="7.28515625" style="182" customWidth="1"/>
    <col min="11265" max="11265" width="43" style="182" customWidth="1"/>
    <col min="11266" max="11266" width="7.7109375" style="182" customWidth="1"/>
    <col min="11267" max="11267" width="7.28515625" style="182" customWidth="1"/>
    <col min="11268" max="11268" width="13.5703125" style="182" customWidth="1"/>
    <col min="11269" max="11269" width="16.5703125" style="182" customWidth="1"/>
    <col min="11270" max="11519" width="9.140625" style="182"/>
    <col min="11520" max="11520" width="7.28515625" style="182" customWidth="1"/>
    <col min="11521" max="11521" width="43" style="182" customWidth="1"/>
    <col min="11522" max="11522" width="7.7109375" style="182" customWidth="1"/>
    <col min="11523" max="11523" width="7.28515625" style="182" customWidth="1"/>
    <col min="11524" max="11524" width="13.5703125" style="182" customWidth="1"/>
    <col min="11525" max="11525" width="16.5703125" style="182" customWidth="1"/>
    <col min="11526" max="11775" width="9.140625" style="182"/>
    <col min="11776" max="11776" width="7.28515625" style="182" customWidth="1"/>
    <col min="11777" max="11777" width="43" style="182" customWidth="1"/>
    <col min="11778" max="11778" width="7.7109375" style="182" customWidth="1"/>
    <col min="11779" max="11779" width="7.28515625" style="182" customWidth="1"/>
    <col min="11780" max="11780" width="13.5703125" style="182" customWidth="1"/>
    <col min="11781" max="11781" width="16.5703125" style="182" customWidth="1"/>
    <col min="11782" max="12031" width="9.140625" style="182"/>
    <col min="12032" max="12032" width="7.28515625" style="182" customWidth="1"/>
    <col min="12033" max="12033" width="43" style="182" customWidth="1"/>
    <col min="12034" max="12034" width="7.7109375" style="182" customWidth="1"/>
    <col min="12035" max="12035" width="7.28515625" style="182" customWidth="1"/>
    <col min="12036" max="12036" width="13.5703125" style="182" customWidth="1"/>
    <col min="12037" max="12037" width="16.5703125" style="182" customWidth="1"/>
    <col min="12038" max="12287" width="9.140625" style="182"/>
    <col min="12288" max="12288" width="7.28515625" style="182" customWidth="1"/>
    <col min="12289" max="12289" width="43" style="182" customWidth="1"/>
    <col min="12290" max="12290" width="7.7109375" style="182" customWidth="1"/>
    <col min="12291" max="12291" width="7.28515625" style="182" customWidth="1"/>
    <col min="12292" max="12292" width="13.5703125" style="182" customWidth="1"/>
    <col min="12293" max="12293" width="16.5703125" style="182" customWidth="1"/>
    <col min="12294" max="12543" width="9.140625" style="182"/>
    <col min="12544" max="12544" width="7.28515625" style="182" customWidth="1"/>
    <col min="12545" max="12545" width="43" style="182" customWidth="1"/>
    <col min="12546" max="12546" width="7.7109375" style="182" customWidth="1"/>
    <col min="12547" max="12547" width="7.28515625" style="182" customWidth="1"/>
    <col min="12548" max="12548" width="13.5703125" style="182" customWidth="1"/>
    <col min="12549" max="12549" width="16.5703125" style="182" customWidth="1"/>
    <col min="12550" max="12799" width="9.140625" style="182"/>
    <col min="12800" max="12800" width="7.28515625" style="182" customWidth="1"/>
    <col min="12801" max="12801" width="43" style="182" customWidth="1"/>
    <col min="12802" max="12802" width="7.7109375" style="182" customWidth="1"/>
    <col min="12803" max="12803" width="7.28515625" style="182" customWidth="1"/>
    <col min="12804" max="12804" width="13.5703125" style="182" customWidth="1"/>
    <col min="12805" max="12805" width="16.5703125" style="182" customWidth="1"/>
    <col min="12806" max="13055" width="9.140625" style="182"/>
    <col min="13056" max="13056" width="7.28515625" style="182" customWidth="1"/>
    <col min="13057" max="13057" width="43" style="182" customWidth="1"/>
    <col min="13058" max="13058" width="7.7109375" style="182" customWidth="1"/>
    <col min="13059" max="13059" width="7.28515625" style="182" customWidth="1"/>
    <col min="13060" max="13060" width="13.5703125" style="182" customWidth="1"/>
    <col min="13061" max="13061" width="16.5703125" style="182" customWidth="1"/>
    <col min="13062" max="13311" width="9.140625" style="182"/>
    <col min="13312" max="13312" width="7.28515625" style="182" customWidth="1"/>
    <col min="13313" max="13313" width="43" style="182" customWidth="1"/>
    <col min="13314" max="13314" width="7.7109375" style="182" customWidth="1"/>
    <col min="13315" max="13315" width="7.28515625" style="182" customWidth="1"/>
    <col min="13316" max="13316" width="13.5703125" style="182" customWidth="1"/>
    <col min="13317" max="13317" width="16.5703125" style="182" customWidth="1"/>
    <col min="13318" max="13567" width="9.140625" style="182"/>
    <col min="13568" max="13568" width="7.28515625" style="182" customWidth="1"/>
    <col min="13569" max="13569" width="43" style="182" customWidth="1"/>
    <col min="13570" max="13570" width="7.7109375" style="182" customWidth="1"/>
    <col min="13571" max="13571" width="7.28515625" style="182" customWidth="1"/>
    <col min="13572" max="13572" width="13.5703125" style="182" customWidth="1"/>
    <col min="13573" max="13573" width="16.5703125" style="182" customWidth="1"/>
    <col min="13574" max="13823" width="9.140625" style="182"/>
    <col min="13824" max="13824" width="7.28515625" style="182" customWidth="1"/>
    <col min="13825" max="13825" width="43" style="182" customWidth="1"/>
    <col min="13826" max="13826" width="7.7109375" style="182" customWidth="1"/>
    <col min="13827" max="13827" width="7.28515625" style="182" customWidth="1"/>
    <col min="13828" max="13828" width="13.5703125" style="182" customWidth="1"/>
    <col min="13829" max="13829" width="16.5703125" style="182" customWidth="1"/>
    <col min="13830" max="14079" width="9.140625" style="182"/>
    <col min="14080" max="14080" width="7.28515625" style="182" customWidth="1"/>
    <col min="14081" max="14081" width="43" style="182" customWidth="1"/>
    <col min="14082" max="14082" width="7.7109375" style="182" customWidth="1"/>
    <col min="14083" max="14083" width="7.28515625" style="182" customWidth="1"/>
    <col min="14084" max="14084" width="13.5703125" style="182" customWidth="1"/>
    <col min="14085" max="14085" width="16.5703125" style="182" customWidth="1"/>
    <col min="14086" max="14335" width="9.140625" style="182"/>
    <col min="14336" max="14336" width="7.28515625" style="182" customWidth="1"/>
    <col min="14337" max="14337" width="43" style="182" customWidth="1"/>
    <col min="14338" max="14338" width="7.7109375" style="182" customWidth="1"/>
    <col min="14339" max="14339" width="7.28515625" style="182" customWidth="1"/>
    <col min="14340" max="14340" width="13.5703125" style="182" customWidth="1"/>
    <col min="14341" max="14341" width="16.5703125" style="182" customWidth="1"/>
    <col min="14342" max="14591" width="9.140625" style="182"/>
    <col min="14592" max="14592" width="7.28515625" style="182" customWidth="1"/>
    <col min="14593" max="14593" width="43" style="182" customWidth="1"/>
    <col min="14594" max="14594" width="7.7109375" style="182" customWidth="1"/>
    <col min="14595" max="14595" width="7.28515625" style="182" customWidth="1"/>
    <col min="14596" max="14596" width="13.5703125" style="182" customWidth="1"/>
    <col min="14597" max="14597" width="16.5703125" style="182" customWidth="1"/>
    <col min="14598" max="14847" width="9.140625" style="182"/>
    <col min="14848" max="14848" width="7.28515625" style="182" customWidth="1"/>
    <col min="14849" max="14849" width="43" style="182" customWidth="1"/>
    <col min="14850" max="14850" width="7.7109375" style="182" customWidth="1"/>
    <col min="14851" max="14851" width="7.28515625" style="182" customWidth="1"/>
    <col min="14852" max="14852" width="13.5703125" style="182" customWidth="1"/>
    <col min="14853" max="14853" width="16.5703125" style="182" customWidth="1"/>
    <col min="14854" max="15103" width="9.140625" style="182"/>
    <col min="15104" max="15104" width="7.28515625" style="182" customWidth="1"/>
    <col min="15105" max="15105" width="43" style="182" customWidth="1"/>
    <col min="15106" max="15106" width="7.7109375" style="182" customWidth="1"/>
    <col min="15107" max="15107" width="7.28515625" style="182" customWidth="1"/>
    <col min="15108" max="15108" width="13.5703125" style="182" customWidth="1"/>
    <col min="15109" max="15109" width="16.5703125" style="182" customWidth="1"/>
    <col min="15110" max="15359" width="9.140625" style="182"/>
    <col min="15360" max="15360" width="7.28515625" style="182" customWidth="1"/>
    <col min="15361" max="15361" width="43" style="182" customWidth="1"/>
    <col min="15362" max="15362" width="7.7109375" style="182" customWidth="1"/>
    <col min="15363" max="15363" width="7.28515625" style="182" customWidth="1"/>
    <col min="15364" max="15364" width="13.5703125" style="182" customWidth="1"/>
    <col min="15365" max="15365" width="16.5703125" style="182" customWidth="1"/>
    <col min="15366" max="15615" width="9.140625" style="182"/>
    <col min="15616" max="15616" width="7.28515625" style="182" customWidth="1"/>
    <col min="15617" max="15617" width="43" style="182" customWidth="1"/>
    <col min="15618" max="15618" width="7.7109375" style="182" customWidth="1"/>
    <col min="15619" max="15619" width="7.28515625" style="182" customWidth="1"/>
    <col min="15620" max="15620" width="13.5703125" style="182" customWidth="1"/>
    <col min="15621" max="15621" width="16.5703125" style="182" customWidth="1"/>
    <col min="15622" max="15871" width="9.140625" style="182"/>
    <col min="15872" max="15872" width="7.28515625" style="182" customWidth="1"/>
    <col min="15873" max="15873" width="43" style="182" customWidth="1"/>
    <col min="15874" max="15874" width="7.7109375" style="182" customWidth="1"/>
    <col min="15875" max="15875" width="7.28515625" style="182" customWidth="1"/>
    <col min="15876" max="15876" width="13.5703125" style="182" customWidth="1"/>
    <col min="15877" max="15877" width="16.5703125" style="182" customWidth="1"/>
    <col min="15878" max="16127" width="9.140625" style="182"/>
    <col min="16128" max="16128" width="7.28515625" style="182" customWidth="1"/>
    <col min="16129" max="16129" width="43" style="182" customWidth="1"/>
    <col min="16130" max="16130" width="7.7109375" style="182" customWidth="1"/>
    <col min="16131" max="16131" width="7.28515625" style="182" customWidth="1"/>
    <col min="16132" max="16132" width="13.5703125" style="182" customWidth="1"/>
    <col min="16133" max="16133" width="16.5703125" style="182" customWidth="1"/>
    <col min="16134" max="16384" width="9.140625" style="182"/>
  </cols>
  <sheetData>
    <row r="1" spans="1:9" ht="15">
      <c r="A1" s="341" t="s">
        <v>274</v>
      </c>
      <c r="B1" s="341"/>
      <c r="C1" s="341"/>
      <c r="D1" s="341"/>
      <c r="E1" s="341"/>
      <c r="F1" s="341"/>
    </row>
    <row r="2" spans="1:9" ht="15">
      <c r="A2" s="342" t="s">
        <v>237</v>
      </c>
      <c r="B2" s="343"/>
      <c r="C2" s="343"/>
      <c r="D2" s="343"/>
      <c r="E2" s="343"/>
      <c r="F2" s="343"/>
    </row>
    <row r="3" spans="1:9" ht="15">
      <c r="A3" s="347" t="s">
        <v>205</v>
      </c>
      <c r="B3" s="348"/>
      <c r="C3" s="348"/>
      <c r="D3" s="348"/>
      <c r="E3" s="349"/>
      <c r="F3" s="350"/>
    </row>
    <row r="4" spans="1:9" ht="60">
      <c r="A4" s="210" t="s">
        <v>435</v>
      </c>
      <c r="B4" s="200" t="s">
        <v>273</v>
      </c>
      <c r="C4" s="201" t="s">
        <v>9</v>
      </c>
      <c r="D4" s="201">
        <v>1</v>
      </c>
      <c r="E4" s="202"/>
      <c r="F4" s="199"/>
    </row>
    <row r="5" spans="1:9" ht="45">
      <c r="A5" s="210" t="s">
        <v>436</v>
      </c>
      <c r="B5" s="200" t="s">
        <v>265</v>
      </c>
      <c r="C5" s="201" t="s">
        <v>9</v>
      </c>
      <c r="D5" s="201">
        <v>1</v>
      </c>
      <c r="E5" s="202"/>
      <c r="F5" s="199"/>
    </row>
    <row r="6" spans="1:9" ht="45">
      <c r="A6" s="210" t="s">
        <v>437</v>
      </c>
      <c r="B6" s="200" t="s">
        <v>242</v>
      </c>
      <c r="C6" s="201" t="s">
        <v>9</v>
      </c>
      <c r="D6" s="201">
        <v>1</v>
      </c>
      <c r="E6" s="202"/>
      <c r="F6" s="199"/>
    </row>
    <row r="7" spans="1:9" ht="45">
      <c r="A7" s="210" t="s">
        <v>438</v>
      </c>
      <c r="B7" s="200" t="s">
        <v>264</v>
      </c>
      <c r="C7" s="201" t="s">
        <v>9</v>
      </c>
      <c r="D7" s="201">
        <v>1</v>
      </c>
      <c r="E7" s="202"/>
      <c r="F7" s="199"/>
    </row>
    <row r="8" spans="1:9" ht="15">
      <c r="A8" s="210" t="s">
        <v>439</v>
      </c>
      <c r="B8" s="200" t="s">
        <v>257</v>
      </c>
      <c r="C8" s="201" t="s">
        <v>9</v>
      </c>
      <c r="D8" s="201">
        <f>D5+D6+D7</f>
        <v>3</v>
      </c>
      <c r="E8" s="202"/>
      <c r="F8" s="199"/>
    </row>
    <row r="9" spans="1:9" ht="15">
      <c r="A9" s="210" t="s">
        <v>440</v>
      </c>
      <c r="B9" s="200" t="s">
        <v>259</v>
      </c>
      <c r="C9" s="201" t="s">
        <v>9</v>
      </c>
      <c r="D9" s="201">
        <v>3</v>
      </c>
      <c r="E9" s="202"/>
      <c r="F9" s="199"/>
      <c r="I9" s="182">
        <f>72/24</f>
        <v>3</v>
      </c>
    </row>
    <row r="10" spans="1:9" ht="15">
      <c r="A10" s="210" t="s">
        <v>441</v>
      </c>
      <c r="B10" s="200" t="s">
        <v>258</v>
      </c>
      <c r="C10" s="201" t="s">
        <v>9</v>
      </c>
      <c r="D10" s="201">
        <v>3</v>
      </c>
      <c r="E10" s="202"/>
      <c r="F10" s="199"/>
    </row>
    <row r="11" spans="1:9" ht="15">
      <c r="A11" s="210" t="s">
        <v>442</v>
      </c>
      <c r="B11" s="200" t="s">
        <v>260</v>
      </c>
      <c r="C11" s="201" t="s">
        <v>9</v>
      </c>
      <c r="D11" s="201">
        <v>3</v>
      </c>
      <c r="E11" s="202"/>
      <c r="F11" s="199"/>
    </row>
    <row r="12" spans="1:9" ht="30">
      <c r="A12" s="210" t="s">
        <v>443</v>
      </c>
      <c r="B12" s="200" t="s">
        <v>261</v>
      </c>
      <c r="C12" s="201" t="s">
        <v>9</v>
      </c>
      <c r="D12" s="201">
        <v>3</v>
      </c>
      <c r="E12" s="202"/>
      <c r="F12" s="199"/>
    </row>
    <row r="13" spans="1:9" ht="60">
      <c r="A13" s="210" t="s">
        <v>444</v>
      </c>
      <c r="B13" s="200" t="s">
        <v>269</v>
      </c>
      <c r="C13" s="201" t="s">
        <v>9</v>
      </c>
      <c r="D13" s="201">
        <v>1</v>
      </c>
      <c r="E13" s="202"/>
      <c r="F13" s="199"/>
    </row>
    <row r="14" spans="1:9" ht="15">
      <c r="A14" s="339" t="s">
        <v>19</v>
      </c>
      <c r="B14" s="339"/>
      <c r="C14" s="339"/>
      <c r="D14" s="339"/>
      <c r="E14" s="353"/>
      <c r="F14" s="205">
        <f>SUM(F4:F13)</f>
        <v>0</v>
      </c>
    </row>
  </sheetData>
  <mergeCells count="4">
    <mergeCell ref="A1:F1"/>
    <mergeCell ref="A2:F2"/>
    <mergeCell ref="A3:F3"/>
    <mergeCell ref="A14:E14"/>
  </mergeCells>
  <pageMargins left="0.56000000000000005" right="0.26" top="0.32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58"/>
  <sheetViews>
    <sheetView workbookViewId="0">
      <selection activeCell="G15" sqref="G15"/>
    </sheetView>
  </sheetViews>
  <sheetFormatPr defaultColWidth="11.42578125" defaultRowHeight="12.75"/>
  <cols>
    <col min="1" max="1" width="10.7109375" style="92" customWidth="1"/>
    <col min="2" max="2" width="11.28515625" style="15" customWidth="1"/>
    <col min="3" max="3" width="39.28515625" style="18" customWidth="1"/>
    <col min="4" max="4" width="4.85546875" style="15" bestFit="1" customWidth="1"/>
    <col min="5" max="5" width="6.7109375" style="20" customWidth="1"/>
    <col min="6" max="6" width="13.140625" style="19" customWidth="1"/>
    <col min="7" max="7" width="14.140625" style="15" customWidth="1"/>
    <col min="8" max="230" width="11.42578125" style="15"/>
    <col min="231" max="231" width="7.42578125" style="15" customWidth="1"/>
    <col min="232" max="232" width="51.140625" style="15" customWidth="1"/>
    <col min="233" max="233" width="4.85546875" style="15" bestFit="1" customWidth="1"/>
    <col min="234" max="234" width="7.7109375" style="15" bestFit="1" customWidth="1"/>
    <col min="235" max="235" width="14.28515625" style="15" customWidth="1"/>
    <col min="236" max="236" width="15.5703125" style="15" customWidth="1"/>
    <col min="237" max="486" width="11.42578125" style="15"/>
    <col min="487" max="487" width="7.42578125" style="15" customWidth="1"/>
    <col min="488" max="488" width="51.140625" style="15" customWidth="1"/>
    <col min="489" max="489" width="4.85546875" style="15" bestFit="1" customWidth="1"/>
    <col min="490" max="490" width="7.7109375" style="15" bestFit="1" customWidth="1"/>
    <col min="491" max="491" width="14.28515625" style="15" customWidth="1"/>
    <col min="492" max="492" width="15.5703125" style="15" customWidth="1"/>
    <col min="493" max="742" width="11.42578125" style="15"/>
    <col min="743" max="743" width="7.42578125" style="15" customWidth="1"/>
    <col min="744" max="744" width="51.140625" style="15" customWidth="1"/>
    <col min="745" max="745" width="4.85546875" style="15" bestFit="1" customWidth="1"/>
    <col min="746" max="746" width="7.7109375" style="15" bestFit="1" customWidth="1"/>
    <col min="747" max="747" width="14.28515625" style="15" customWidth="1"/>
    <col min="748" max="748" width="15.5703125" style="15" customWidth="1"/>
    <col min="749" max="998" width="11.42578125" style="15"/>
    <col min="999" max="999" width="7.42578125" style="15" customWidth="1"/>
    <col min="1000" max="1000" width="51.140625" style="15" customWidth="1"/>
    <col min="1001" max="1001" width="4.85546875" style="15" bestFit="1" customWidth="1"/>
    <col min="1002" max="1002" width="7.7109375" style="15" bestFit="1" customWidth="1"/>
    <col min="1003" max="1003" width="14.28515625" style="15" customWidth="1"/>
    <col min="1004" max="1004" width="15.5703125" style="15" customWidth="1"/>
    <col min="1005" max="1254" width="11.42578125" style="15"/>
    <col min="1255" max="1255" width="7.42578125" style="15" customWidth="1"/>
    <col min="1256" max="1256" width="51.140625" style="15" customWidth="1"/>
    <col min="1257" max="1257" width="4.85546875" style="15" bestFit="1" customWidth="1"/>
    <col min="1258" max="1258" width="7.7109375" style="15" bestFit="1" customWidth="1"/>
    <col min="1259" max="1259" width="14.28515625" style="15" customWidth="1"/>
    <col min="1260" max="1260" width="15.5703125" style="15" customWidth="1"/>
    <col min="1261" max="1510" width="11.42578125" style="15"/>
    <col min="1511" max="1511" width="7.42578125" style="15" customWidth="1"/>
    <col min="1512" max="1512" width="51.140625" style="15" customWidth="1"/>
    <col min="1513" max="1513" width="4.85546875" style="15" bestFit="1" customWidth="1"/>
    <col min="1514" max="1514" width="7.7109375" style="15" bestFit="1" customWidth="1"/>
    <col min="1515" max="1515" width="14.28515625" style="15" customWidth="1"/>
    <col min="1516" max="1516" width="15.5703125" style="15" customWidth="1"/>
    <col min="1517" max="1766" width="11.42578125" style="15"/>
    <col min="1767" max="1767" width="7.42578125" style="15" customWidth="1"/>
    <col min="1768" max="1768" width="51.140625" style="15" customWidth="1"/>
    <col min="1769" max="1769" width="4.85546875" style="15" bestFit="1" customWidth="1"/>
    <col min="1770" max="1770" width="7.7109375" style="15" bestFit="1" customWidth="1"/>
    <col min="1771" max="1771" width="14.28515625" style="15" customWidth="1"/>
    <col min="1772" max="1772" width="15.5703125" style="15" customWidth="1"/>
    <col min="1773" max="2022" width="11.42578125" style="15"/>
    <col min="2023" max="2023" width="7.42578125" style="15" customWidth="1"/>
    <col min="2024" max="2024" width="51.140625" style="15" customWidth="1"/>
    <col min="2025" max="2025" width="4.85546875" style="15" bestFit="1" customWidth="1"/>
    <col min="2026" max="2026" width="7.7109375" style="15" bestFit="1" customWidth="1"/>
    <col min="2027" max="2027" width="14.28515625" style="15" customWidth="1"/>
    <col min="2028" max="2028" width="15.5703125" style="15" customWidth="1"/>
    <col min="2029" max="2278" width="11.42578125" style="15"/>
    <col min="2279" max="2279" width="7.42578125" style="15" customWidth="1"/>
    <col min="2280" max="2280" width="51.140625" style="15" customWidth="1"/>
    <col min="2281" max="2281" width="4.85546875" style="15" bestFit="1" customWidth="1"/>
    <col min="2282" max="2282" width="7.7109375" style="15" bestFit="1" customWidth="1"/>
    <col min="2283" max="2283" width="14.28515625" style="15" customWidth="1"/>
    <col min="2284" max="2284" width="15.5703125" style="15" customWidth="1"/>
    <col min="2285" max="2534" width="11.42578125" style="15"/>
    <col min="2535" max="2535" width="7.42578125" style="15" customWidth="1"/>
    <col min="2536" max="2536" width="51.140625" style="15" customWidth="1"/>
    <col min="2537" max="2537" width="4.85546875" style="15" bestFit="1" customWidth="1"/>
    <col min="2538" max="2538" width="7.7109375" style="15" bestFit="1" customWidth="1"/>
    <col min="2539" max="2539" width="14.28515625" style="15" customWidth="1"/>
    <col min="2540" max="2540" width="15.5703125" style="15" customWidth="1"/>
    <col min="2541" max="2790" width="11.42578125" style="15"/>
    <col min="2791" max="2791" width="7.42578125" style="15" customWidth="1"/>
    <col min="2792" max="2792" width="51.140625" style="15" customWidth="1"/>
    <col min="2793" max="2793" width="4.85546875" style="15" bestFit="1" customWidth="1"/>
    <col min="2794" max="2794" width="7.7109375" style="15" bestFit="1" customWidth="1"/>
    <col min="2795" max="2795" width="14.28515625" style="15" customWidth="1"/>
    <col min="2796" max="2796" width="15.5703125" style="15" customWidth="1"/>
    <col min="2797" max="3046" width="11.42578125" style="15"/>
    <col min="3047" max="3047" width="7.42578125" style="15" customWidth="1"/>
    <col min="3048" max="3048" width="51.140625" style="15" customWidth="1"/>
    <col min="3049" max="3049" width="4.85546875" style="15" bestFit="1" customWidth="1"/>
    <col min="3050" max="3050" width="7.7109375" style="15" bestFit="1" customWidth="1"/>
    <col min="3051" max="3051" width="14.28515625" style="15" customWidth="1"/>
    <col min="3052" max="3052" width="15.5703125" style="15" customWidth="1"/>
    <col min="3053" max="3302" width="11.42578125" style="15"/>
    <col min="3303" max="3303" width="7.42578125" style="15" customWidth="1"/>
    <col min="3304" max="3304" width="51.140625" style="15" customWidth="1"/>
    <col min="3305" max="3305" width="4.85546875" style="15" bestFit="1" customWidth="1"/>
    <col min="3306" max="3306" width="7.7109375" style="15" bestFit="1" customWidth="1"/>
    <col min="3307" max="3307" width="14.28515625" style="15" customWidth="1"/>
    <col min="3308" max="3308" width="15.5703125" style="15" customWidth="1"/>
    <col min="3309" max="3558" width="11.42578125" style="15"/>
    <col min="3559" max="3559" width="7.42578125" style="15" customWidth="1"/>
    <col min="3560" max="3560" width="51.140625" style="15" customWidth="1"/>
    <col min="3561" max="3561" width="4.85546875" style="15" bestFit="1" customWidth="1"/>
    <col min="3562" max="3562" width="7.7109375" style="15" bestFit="1" customWidth="1"/>
    <col min="3563" max="3563" width="14.28515625" style="15" customWidth="1"/>
    <col min="3564" max="3564" width="15.5703125" style="15" customWidth="1"/>
    <col min="3565" max="3814" width="11.42578125" style="15"/>
    <col min="3815" max="3815" width="7.42578125" style="15" customWidth="1"/>
    <col min="3816" max="3816" width="51.140625" style="15" customWidth="1"/>
    <col min="3817" max="3817" width="4.85546875" style="15" bestFit="1" customWidth="1"/>
    <col min="3818" max="3818" width="7.7109375" style="15" bestFit="1" customWidth="1"/>
    <col min="3819" max="3819" width="14.28515625" style="15" customWidth="1"/>
    <col min="3820" max="3820" width="15.5703125" style="15" customWidth="1"/>
    <col min="3821" max="4070" width="11.42578125" style="15"/>
    <col min="4071" max="4071" width="7.42578125" style="15" customWidth="1"/>
    <col min="4072" max="4072" width="51.140625" style="15" customWidth="1"/>
    <col min="4073" max="4073" width="4.85546875" style="15" bestFit="1" customWidth="1"/>
    <col min="4074" max="4074" width="7.7109375" style="15" bestFit="1" customWidth="1"/>
    <col min="4075" max="4075" width="14.28515625" style="15" customWidth="1"/>
    <col min="4076" max="4076" width="15.5703125" style="15" customWidth="1"/>
    <col min="4077" max="4326" width="11.42578125" style="15"/>
    <col min="4327" max="4327" width="7.42578125" style="15" customWidth="1"/>
    <col min="4328" max="4328" width="51.140625" style="15" customWidth="1"/>
    <col min="4329" max="4329" width="4.85546875" style="15" bestFit="1" customWidth="1"/>
    <col min="4330" max="4330" width="7.7109375" style="15" bestFit="1" customWidth="1"/>
    <col min="4331" max="4331" width="14.28515625" style="15" customWidth="1"/>
    <col min="4332" max="4332" width="15.5703125" style="15" customWidth="1"/>
    <col min="4333" max="4582" width="11.42578125" style="15"/>
    <col min="4583" max="4583" width="7.42578125" style="15" customWidth="1"/>
    <col min="4584" max="4584" width="51.140625" style="15" customWidth="1"/>
    <col min="4585" max="4585" width="4.85546875" style="15" bestFit="1" customWidth="1"/>
    <col min="4586" max="4586" width="7.7109375" style="15" bestFit="1" customWidth="1"/>
    <col min="4587" max="4587" width="14.28515625" style="15" customWidth="1"/>
    <col min="4588" max="4588" width="15.5703125" style="15" customWidth="1"/>
    <col min="4589" max="4838" width="11.42578125" style="15"/>
    <col min="4839" max="4839" width="7.42578125" style="15" customWidth="1"/>
    <col min="4840" max="4840" width="51.140625" style="15" customWidth="1"/>
    <col min="4841" max="4841" width="4.85546875" style="15" bestFit="1" customWidth="1"/>
    <col min="4842" max="4842" width="7.7109375" style="15" bestFit="1" customWidth="1"/>
    <col min="4843" max="4843" width="14.28515625" style="15" customWidth="1"/>
    <col min="4844" max="4844" width="15.5703125" style="15" customWidth="1"/>
    <col min="4845" max="5094" width="11.42578125" style="15"/>
    <col min="5095" max="5095" width="7.42578125" style="15" customWidth="1"/>
    <col min="5096" max="5096" width="51.140625" style="15" customWidth="1"/>
    <col min="5097" max="5097" width="4.85546875" style="15" bestFit="1" customWidth="1"/>
    <col min="5098" max="5098" width="7.7109375" style="15" bestFit="1" customWidth="1"/>
    <col min="5099" max="5099" width="14.28515625" style="15" customWidth="1"/>
    <col min="5100" max="5100" width="15.5703125" style="15" customWidth="1"/>
    <col min="5101" max="5350" width="11.42578125" style="15"/>
    <col min="5351" max="5351" width="7.42578125" style="15" customWidth="1"/>
    <col min="5352" max="5352" width="51.140625" style="15" customWidth="1"/>
    <col min="5353" max="5353" width="4.85546875" style="15" bestFit="1" customWidth="1"/>
    <col min="5354" max="5354" width="7.7109375" style="15" bestFit="1" customWidth="1"/>
    <col min="5355" max="5355" width="14.28515625" style="15" customWidth="1"/>
    <col min="5356" max="5356" width="15.5703125" style="15" customWidth="1"/>
    <col min="5357" max="5606" width="11.42578125" style="15"/>
    <col min="5607" max="5607" width="7.42578125" style="15" customWidth="1"/>
    <col min="5608" max="5608" width="51.140625" style="15" customWidth="1"/>
    <col min="5609" max="5609" width="4.85546875" style="15" bestFit="1" customWidth="1"/>
    <col min="5610" max="5610" width="7.7109375" style="15" bestFit="1" customWidth="1"/>
    <col min="5611" max="5611" width="14.28515625" style="15" customWidth="1"/>
    <col min="5612" max="5612" width="15.5703125" style="15" customWidth="1"/>
    <col min="5613" max="5862" width="11.42578125" style="15"/>
    <col min="5863" max="5863" width="7.42578125" style="15" customWidth="1"/>
    <col min="5864" max="5864" width="51.140625" style="15" customWidth="1"/>
    <col min="5865" max="5865" width="4.85546875" style="15" bestFit="1" customWidth="1"/>
    <col min="5866" max="5866" width="7.7109375" style="15" bestFit="1" customWidth="1"/>
    <col min="5867" max="5867" width="14.28515625" style="15" customWidth="1"/>
    <col min="5868" max="5868" width="15.5703125" style="15" customWidth="1"/>
    <col min="5869" max="6118" width="11.42578125" style="15"/>
    <col min="6119" max="6119" width="7.42578125" style="15" customWidth="1"/>
    <col min="6120" max="6120" width="51.140625" style="15" customWidth="1"/>
    <col min="6121" max="6121" width="4.85546875" style="15" bestFit="1" customWidth="1"/>
    <col min="6122" max="6122" width="7.7109375" style="15" bestFit="1" customWidth="1"/>
    <col min="6123" max="6123" width="14.28515625" style="15" customWidth="1"/>
    <col min="6124" max="6124" width="15.5703125" style="15" customWidth="1"/>
    <col min="6125" max="6374" width="11.42578125" style="15"/>
    <col min="6375" max="6375" width="7.42578125" style="15" customWidth="1"/>
    <col min="6376" max="6376" width="51.140625" style="15" customWidth="1"/>
    <col min="6377" max="6377" width="4.85546875" style="15" bestFit="1" customWidth="1"/>
    <col min="6378" max="6378" width="7.7109375" style="15" bestFit="1" customWidth="1"/>
    <col min="6379" max="6379" width="14.28515625" style="15" customWidth="1"/>
    <col min="6380" max="6380" width="15.5703125" style="15" customWidth="1"/>
    <col min="6381" max="6630" width="11.42578125" style="15"/>
    <col min="6631" max="6631" width="7.42578125" style="15" customWidth="1"/>
    <col min="6632" max="6632" width="51.140625" style="15" customWidth="1"/>
    <col min="6633" max="6633" width="4.85546875" style="15" bestFit="1" customWidth="1"/>
    <col min="6634" max="6634" width="7.7109375" style="15" bestFit="1" customWidth="1"/>
    <col min="6635" max="6635" width="14.28515625" style="15" customWidth="1"/>
    <col min="6636" max="6636" width="15.5703125" style="15" customWidth="1"/>
    <col min="6637" max="6886" width="11.42578125" style="15"/>
    <col min="6887" max="6887" width="7.42578125" style="15" customWidth="1"/>
    <col min="6888" max="6888" width="51.140625" style="15" customWidth="1"/>
    <col min="6889" max="6889" width="4.85546875" style="15" bestFit="1" customWidth="1"/>
    <col min="6890" max="6890" width="7.7109375" style="15" bestFit="1" customWidth="1"/>
    <col min="6891" max="6891" width="14.28515625" style="15" customWidth="1"/>
    <col min="6892" max="6892" width="15.5703125" style="15" customWidth="1"/>
    <col min="6893" max="7142" width="11.42578125" style="15"/>
    <col min="7143" max="7143" width="7.42578125" style="15" customWidth="1"/>
    <col min="7144" max="7144" width="51.140625" style="15" customWidth="1"/>
    <col min="7145" max="7145" width="4.85546875" style="15" bestFit="1" customWidth="1"/>
    <col min="7146" max="7146" width="7.7109375" style="15" bestFit="1" customWidth="1"/>
    <col min="7147" max="7147" width="14.28515625" style="15" customWidth="1"/>
    <col min="7148" max="7148" width="15.5703125" style="15" customWidth="1"/>
    <col min="7149" max="7398" width="11.42578125" style="15"/>
    <col min="7399" max="7399" width="7.42578125" style="15" customWidth="1"/>
    <col min="7400" max="7400" width="51.140625" style="15" customWidth="1"/>
    <col min="7401" max="7401" width="4.85546875" style="15" bestFit="1" customWidth="1"/>
    <col min="7402" max="7402" width="7.7109375" style="15" bestFit="1" customWidth="1"/>
    <col min="7403" max="7403" width="14.28515625" style="15" customWidth="1"/>
    <col min="7404" max="7404" width="15.5703125" style="15" customWidth="1"/>
    <col min="7405" max="7654" width="11.42578125" style="15"/>
    <col min="7655" max="7655" width="7.42578125" style="15" customWidth="1"/>
    <col min="7656" max="7656" width="51.140625" style="15" customWidth="1"/>
    <col min="7657" max="7657" width="4.85546875" style="15" bestFit="1" customWidth="1"/>
    <col min="7658" max="7658" width="7.7109375" style="15" bestFit="1" customWidth="1"/>
    <col min="7659" max="7659" width="14.28515625" style="15" customWidth="1"/>
    <col min="7660" max="7660" width="15.5703125" style="15" customWidth="1"/>
    <col min="7661" max="7910" width="11.42578125" style="15"/>
    <col min="7911" max="7911" width="7.42578125" style="15" customWidth="1"/>
    <col min="7912" max="7912" width="51.140625" style="15" customWidth="1"/>
    <col min="7913" max="7913" width="4.85546875" style="15" bestFit="1" customWidth="1"/>
    <col min="7914" max="7914" width="7.7109375" style="15" bestFit="1" customWidth="1"/>
    <col min="7915" max="7915" width="14.28515625" style="15" customWidth="1"/>
    <col min="7916" max="7916" width="15.5703125" style="15" customWidth="1"/>
    <col min="7917" max="8166" width="11.42578125" style="15"/>
    <col min="8167" max="8167" width="7.42578125" style="15" customWidth="1"/>
    <col min="8168" max="8168" width="51.140625" style="15" customWidth="1"/>
    <col min="8169" max="8169" width="4.85546875" style="15" bestFit="1" customWidth="1"/>
    <col min="8170" max="8170" width="7.7109375" style="15" bestFit="1" customWidth="1"/>
    <col min="8171" max="8171" width="14.28515625" style="15" customWidth="1"/>
    <col min="8172" max="8172" width="15.5703125" style="15" customWidth="1"/>
    <col min="8173" max="8422" width="11.42578125" style="15"/>
    <col min="8423" max="8423" width="7.42578125" style="15" customWidth="1"/>
    <col min="8424" max="8424" width="51.140625" style="15" customWidth="1"/>
    <col min="8425" max="8425" width="4.85546875" style="15" bestFit="1" customWidth="1"/>
    <col min="8426" max="8426" width="7.7109375" style="15" bestFit="1" customWidth="1"/>
    <col min="8427" max="8427" width="14.28515625" style="15" customWidth="1"/>
    <col min="8428" max="8428" width="15.5703125" style="15" customWidth="1"/>
    <col min="8429" max="8678" width="11.42578125" style="15"/>
    <col min="8679" max="8679" width="7.42578125" style="15" customWidth="1"/>
    <col min="8680" max="8680" width="51.140625" style="15" customWidth="1"/>
    <col min="8681" max="8681" width="4.85546875" style="15" bestFit="1" customWidth="1"/>
    <col min="8682" max="8682" width="7.7109375" style="15" bestFit="1" customWidth="1"/>
    <col min="8683" max="8683" width="14.28515625" style="15" customWidth="1"/>
    <col min="8684" max="8684" width="15.5703125" style="15" customWidth="1"/>
    <col min="8685" max="8934" width="11.42578125" style="15"/>
    <col min="8935" max="8935" width="7.42578125" style="15" customWidth="1"/>
    <col min="8936" max="8936" width="51.140625" style="15" customWidth="1"/>
    <col min="8937" max="8937" width="4.85546875" style="15" bestFit="1" customWidth="1"/>
    <col min="8938" max="8938" width="7.7109375" style="15" bestFit="1" customWidth="1"/>
    <col min="8939" max="8939" width="14.28515625" style="15" customWidth="1"/>
    <col min="8940" max="8940" width="15.5703125" style="15" customWidth="1"/>
    <col min="8941" max="9190" width="11.42578125" style="15"/>
    <col min="9191" max="9191" width="7.42578125" style="15" customWidth="1"/>
    <col min="9192" max="9192" width="51.140625" style="15" customWidth="1"/>
    <col min="9193" max="9193" width="4.85546875" style="15" bestFit="1" customWidth="1"/>
    <col min="9194" max="9194" width="7.7109375" style="15" bestFit="1" customWidth="1"/>
    <col min="9195" max="9195" width="14.28515625" style="15" customWidth="1"/>
    <col min="9196" max="9196" width="15.5703125" style="15" customWidth="1"/>
    <col min="9197" max="9446" width="11.42578125" style="15"/>
    <col min="9447" max="9447" width="7.42578125" style="15" customWidth="1"/>
    <col min="9448" max="9448" width="51.140625" style="15" customWidth="1"/>
    <col min="9449" max="9449" width="4.85546875" style="15" bestFit="1" customWidth="1"/>
    <col min="9450" max="9450" width="7.7109375" style="15" bestFit="1" customWidth="1"/>
    <col min="9451" max="9451" width="14.28515625" style="15" customWidth="1"/>
    <col min="9452" max="9452" width="15.5703125" style="15" customWidth="1"/>
    <col min="9453" max="9702" width="11.42578125" style="15"/>
    <col min="9703" max="9703" width="7.42578125" style="15" customWidth="1"/>
    <col min="9704" max="9704" width="51.140625" style="15" customWidth="1"/>
    <col min="9705" max="9705" width="4.85546875" style="15" bestFit="1" customWidth="1"/>
    <col min="9706" max="9706" width="7.7109375" style="15" bestFit="1" customWidth="1"/>
    <col min="9707" max="9707" width="14.28515625" style="15" customWidth="1"/>
    <col min="9708" max="9708" width="15.5703125" style="15" customWidth="1"/>
    <col min="9709" max="9958" width="11.42578125" style="15"/>
    <col min="9959" max="9959" width="7.42578125" style="15" customWidth="1"/>
    <col min="9960" max="9960" width="51.140625" style="15" customWidth="1"/>
    <col min="9961" max="9961" width="4.85546875" style="15" bestFit="1" customWidth="1"/>
    <col min="9962" max="9962" width="7.7109375" style="15" bestFit="1" customWidth="1"/>
    <col min="9963" max="9963" width="14.28515625" style="15" customWidth="1"/>
    <col min="9964" max="9964" width="15.5703125" style="15" customWidth="1"/>
    <col min="9965" max="10214" width="11.42578125" style="15"/>
    <col min="10215" max="10215" width="7.42578125" style="15" customWidth="1"/>
    <col min="10216" max="10216" width="51.140625" style="15" customWidth="1"/>
    <col min="10217" max="10217" width="4.85546875" style="15" bestFit="1" customWidth="1"/>
    <col min="10218" max="10218" width="7.7109375" style="15" bestFit="1" customWidth="1"/>
    <col min="10219" max="10219" width="14.28515625" style="15" customWidth="1"/>
    <col min="10220" max="10220" width="15.5703125" style="15" customWidth="1"/>
    <col min="10221" max="10470" width="11.42578125" style="15"/>
    <col min="10471" max="10471" width="7.42578125" style="15" customWidth="1"/>
    <col min="10472" max="10472" width="51.140625" style="15" customWidth="1"/>
    <col min="10473" max="10473" width="4.85546875" style="15" bestFit="1" customWidth="1"/>
    <col min="10474" max="10474" width="7.7109375" style="15" bestFit="1" customWidth="1"/>
    <col min="10475" max="10475" width="14.28515625" style="15" customWidth="1"/>
    <col min="10476" max="10476" width="15.5703125" style="15" customWidth="1"/>
    <col min="10477" max="10726" width="11.42578125" style="15"/>
    <col min="10727" max="10727" width="7.42578125" style="15" customWidth="1"/>
    <col min="10728" max="10728" width="51.140625" style="15" customWidth="1"/>
    <col min="10729" max="10729" width="4.85546875" style="15" bestFit="1" customWidth="1"/>
    <col min="10730" max="10730" width="7.7109375" style="15" bestFit="1" customWidth="1"/>
    <col min="10731" max="10731" width="14.28515625" style="15" customWidth="1"/>
    <col min="10732" max="10732" width="15.5703125" style="15" customWidth="1"/>
    <col min="10733" max="10982" width="11.42578125" style="15"/>
    <col min="10983" max="10983" width="7.42578125" style="15" customWidth="1"/>
    <col min="10984" max="10984" width="51.140625" style="15" customWidth="1"/>
    <col min="10985" max="10985" width="4.85546875" style="15" bestFit="1" customWidth="1"/>
    <col min="10986" max="10986" width="7.7109375" style="15" bestFit="1" customWidth="1"/>
    <col min="10987" max="10987" width="14.28515625" style="15" customWidth="1"/>
    <col min="10988" max="10988" width="15.5703125" style="15" customWidth="1"/>
    <col min="10989" max="11238" width="11.42578125" style="15"/>
    <col min="11239" max="11239" width="7.42578125" style="15" customWidth="1"/>
    <col min="11240" max="11240" width="51.140625" style="15" customWidth="1"/>
    <col min="11241" max="11241" width="4.85546875" style="15" bestFit="1" customWidth="1"/>
    <col min="11242" max="11242" width="7.7109375" style="15" bestFit="1" customWidth="1"/>
    <col min="11243" max="11243" width="14.28515625" style="15" customWidth="1"/>
    <col min="11244" max="11244" width="15.5703125" style="15" customWidth="1"/>
    <col min="11245" max="11494" width="11.42578125" style="15"/>
    <col min="11495" max="11495" width="7.42578125" style="15" customWidth="1"/>
    <col min="11496" max="11496" width="51.140625" style="15" customWidth="1"/>
    <col min="11497" max="11497" width="4.85546875" style="15" bestFit="1" customWidth="1"/>
    <col min="11498" max="11498" width="7.7109375" style="15" bestFit="1" customWidth="1"/>
    <col min="11499" max="11499" width="14.28515625" style="15" customWidth="1"/>
    <col min="11500" max="11500" width="15.5703125" style="15" customWidth="1"/>
    <col min="11501" max="11750" width="11.42578125" style="15"/>
    <col min="11751" max="11751" width="7.42578125" style="15" customWidth="1"/>
    <col min="11752" max="11752" width="51.140625" style="15" customWidth="1"/>
    <col min="11753" max="11753" width="4.85546875" style="15" bestFit="1" customWidth="1"/>
    <col min="11754" max="11754" width="7.7109375" style="15" bestFit="1" customWidth="1"/>
    <col min="11755" max="11755" width="14.28515625" style="15" customWidth="1"/>
    <col min="11756" max="11756" width="15.5703125" style="15" customWidth="1"/>
    <col min="11757" max="12006" width="11.42578125" style="15"/>
    <col min="12007" max="12007" width="7.42578125" style="15" customWidth="1"/>
    <col min="12008" max="12008" width="51.140625" style="15" customWidth="1"/>
    <col min="12009" max="12009" width="4.85546875" style="15" bestFit="1" customWidth="1"/>
    <col min="12010" max="12010" width="7.7109375" style="15" bestFit="1" customWidth="1"/>
    <col min="12011" max="12011" width="14.28515625" style="15" customWidth="1"/>
    <col min="12012" max="12012" width="15.5703125" style="15" customWidth="1"/>
    <col min="12013" max="12262" width="11.42578125" style="15"/>
    <col min="12263" max="12263" width="7.42578125" style="15" customWidth="1"/>
    <col min="12264" max="12264" width="51.140625" style="15" customWidth="1"/>
    <col min="12265" max="12265" width="4.85546875" style="15" bestFit="1" customWidth="1"/>
    <col min="12266" max="12266" width="7.7109375" style="15" bestFit="1" customWidth="1"/>
    <col min="12267" max="12267" width="14.28515625" style="15" customWidth="1"/>
    <col min="12268" max="12268" width="15.5703125" style="15" customWidth="1"/>
    <col min="12269" max="12518" width="11.42578125" style="15"/>
    <col min="12519" max="12519" width="7.42578125" style="15" customWidth="1"/>
    <col min="12520" max="12520" width="51.140625" style="15" customWidth="1"/>
    <col min="12521" max="12521" width="4.85546875" style="15" bestFit="1" customWidth="1"/>
    <col min="12522" max="12522" width="7.7109375" style="15" bestFit="1" customWidth="1"/>
    <col min="12523" max="12523" width="14.28515625" style="15" customWidth="1"/>
    <col min="12524" max="12524" width="15.5703125" style="15" customWidth="1"/>
    <col min="12525" max="12774" width="11.42578125" style="15"/>
    <col min="12775" max="12775" width="7.42578125" style="15" customWidth="1"/>
    <col min="12776" max="12776" width="51.140625" style="15" customWidth="1"/>
    <col min="12777" max="12777" width="4.85546875" style="15" bestFit="1" customWidth="1"/>
    <col min="12778" max="12778" width="7.7109375" style="15" bestFit="1" customWidth="1"/>
    <col min="12779" max="12779" width="14.28515625" style="15" customWidth="1"/>
    <col min="12780" max="12780" width="15.5703125" style="15" customWidth="1"/>
    <col min="12781" max="13030" width="11.42578125" style="15"/>
    <col min="13031" max="13031" width="7.42578125" style="15" customWidth="1"/>
    <col min="13032" max="13032" width="51.140625" style="15" customWidth="1"/>
    <col min="13033" max="13033" width="4.85546875" style="15" bestFit="1" customWidth="1"/>
    <col min="13034" max="13034" width="7.7109375" style="15" bestFit="1" customWidth="1"/>
    <col min="13035" max="13035" width="14.28515625" style="15" customWidth="1"/>
    <col min="13036" max="13036" width="15.5703125" style="15" customWidth="1"/>
    <col min="13037" max="13286" width="11.42578125" style="15"/>
    <col min="13287" max="13287" width="7.42578125" style="15" customWidth="1"/>
    <col min="13288" max="13288" width="51.140625" style="15" customWidth="1"/>
    <col min="13289" max="13289" width="4.85546875" style="15" bestFit="1" customWidth="1"/>
    <col min="13290" max="13290" width="7.7109375" style="15" bestFit="1" customWidth="1"/>
    <col min="13291" max="13291" width="14.28515625" style="15" customWidth="1"/>
    <col min="13292" max="13292" width="15.5703125" style="15" customWidth="1"/>
    <col min="13293" max="13542" width="11.42578125" style="15"/>
    <col min="13543" max="13543" width="7.42578125" style="15" customWidth="1"/>
    <col min="13544" max="13544" width="51.140625" style="15" customWidth="1"/>
    <col min="13545" max="13545" width="4.85546875" style="15" bestFit="1" customWidth="1"/>
    <col min="13546" max="13546" width="7.7109375" style="15" bestFit="1" customWidth="1"/>
    <col min="13547" max="13547" width="14.28515625" style="15" customWidth="1"/>
    <col min="13548" max="13548" width="15.5703125" style="15" customWidth="1"/>
    <col min="13549" max="13798" width="11.42578125" style="15"/>
    <col min="13799" max="13799" width="7.42578125" style="15" customWidth="1"/>
    <col min="13800" max="13800" width="51.140625" style="15" customWidth="1"/>
    <col min="13801" max="13801" width="4.85546875" style="15" bestFit="1" customWidth="1"/>
    <col min="13802" max="13802" width="7.7109375" style="15" bestFit="1" customWidth="1"/>
    <col min="13803" max="13803" width="14.28515625" style="15" customWidth="1"/>
    <col min="13804" max="13804" width="15.5703125" style="15" customWidth="1"/>
    <col min="13805" max="14054" width="11.42578125" style="15"/>
    <col min="14055" max="14055" width="7.42578125" style="15" customWidth="1"/>
    <col min="14056" max="14056" width="51.140625" style="15" customWidth="1"/>
    <col min="14057" max="14057" width="4.85546875" style="15" bestFit="1" customWidth="1"/>
    <col min="14058" max="14058" width="7.7109375" style="15" bestFit="1" customWidth="1"/>
    <col min="14059" max="14059" width="14.28515625" style="15" customWidth="1"/>
    <col min="14060" max="14060" width="15.5703125" style="15" customWidth="1"/>
    <col min="14061" max="14310" width="11.42578125" style="15"/>
    <col min="14311" max="14311" width="7.42578125" style="15" customWidth="1"/>
    <col min="14312" max="14312" width="51.140625" style="15" customWidth="1"/>
    <col min="14313" max="14313" width="4.85546875" style="15" bestFit="1" customWidth="1"/>
    <col min="14314" max="14314" width="7.7109375" style="15" bestFit="1" customWidth="1"/>
    <col min="14315" max="14315" width="14.28515625" style="15" customWidth="1"/>
    <col min="14316" max="14316" width="15.5703125" style="15" customWidth="1"/>
    <col min="14317" max="14566" width="11.42578125" style="15"/>
    <col min="14567" max="14567" width="7.42578125" style="15" customWidth="1"/>
    <col min="14568" max="14568" width="51.140625" style="15" customWidth="1"/>
    <col min="14569" max="14569" width="4.85546875" style="15" bestFit="1" customWidth="1"/>
    <col min="14570" max="14570" width="7.7109375" style="15" bestFit="1" customWidth="1"/>
    <col min="14571" max="14571" width="14.28515625" style="15" customWidth="1"/>
    <col min="14572" max="14572" width="15.5703125" style="15" customWidth="1"/>
    <col min="14573" max="14822" width="11.42578125" style="15"/>
    <col min="14823" max="14823" width="7.42578125" style="15" customWidth="1"/>
    <col min="14824" max="14824" width="51.140625" style="15" customWidth="1"/>
    <col min="14825" max="14825" width="4.85546875" style="15" bestFit="1" customWidth="1"/>
    <col min="14826" max="14826" width="7.7109375" style="15" bestFit="1" customWidth="1"/>
    <col min="14827" max="14827" width="14.28515625" style="15" customWidth="1"/>
    <col min="14828" max="14828" width="15.5703125" style="15" customWidth="1"/>
    <col min="14829" max="15078" width="11.42578125" style="15"/>
    <col min="15079" max="15079" width="7.42578125" style="15" customWidth="1"/>
    <col min="15080" max="15080" width="51.140625" style="15" customWidth="1"/>
    <col min="15081" max="15081" width="4.85546875" style="15" bestFit="1" customWidth="1"/>
    <col min="15082" max="15082" width="7.7109375" style="15" bestFit="1" customWidth="1"/>
    <col min="15083" max="15083" width="14.28515625" style="15" customWidth="1"/>
    <col min="15084" max="15084" width="15.5703125" style="15" customWidth="1"/>
    <col min="15085" max="15334" width="11.42578125" style="15"/>
    <col min="15335" max="15335" width="7.42578125" style="15" customWidth="1"/>
    <col min="15336" max="15336" width="51.140625" style="15" customWidth="1"/>
    <col min="15337" max="15337" width="4.85546875" style="15" bestFit="1" customWidth="1"/>
    <col min="15338" max="15338" width="7.7109375" style="15" bestFit="1" customWidth="1"/>
    <col min="15339" max="15339" width="14.28515625" style="15" customWidth="1"/>
    <col min="15340" max="15340" width="15.5703125" style="15" customWidth="1"/>
    <col min="15341" max="15590" width="11.42578125" style="15"/>
    <col min="15591" max="15591" width="7.42578125" style="15" customWidth="1"/>
    <col min="15592" max="15592" width="51.140625" style="15" customWidth="1"/>
    <col min="15593" max="15593" width="4.85546875" style="15" bestFit="1" customWidth="1"/>
    <col min="15594" max="15594" width="7.7109375" style="15" bestFit="1" customWidth="1"/>
    <col min="15595" max="15595" width="14.28515625" style="15" customWidth="1"/>
    <col min="15596" max="15596" width="15.5703125" style="15" customWidth="1"/>
    <col min="15597" max="15846" width="11.42578125" style="15"/>
    <col min="15847" max="15847" width="7.42578125" style="15" customWidth="1"/>
    <col min="15848" max="15848" width="51.140625" style="15" customWidth="1"/>
    <col min="15849" max="15849" width="4.85546875" style="15" bestFit="1" customWidth="1"/>
    <col min="15850" max="15850" width="7.7109375" style="15" bestFit="1" customWidth="1"/>
    <col min="15851" max="15851" width="14.28515625" style="15" customWidth="1"/>
    <col min="15852" max="15852" width="15.5703125" style="15" customWidth="1"/>
    <col min="15853" max="16102" width="11.42578125" style="15"/>
    <col min="16103" max="16103" width="7.42578125" style="15" customWidth="1"/>
    <col min="16104" max="16104" width="51.140625" style="15" customWidth="1"/>
    <col min="16105" max="16105" width="4.85546875" style="15" bestFit="1" customWidth="1"/>
    <col min="16106" max="16106" width="7.7109375" style="15" bestFit="1" customWidth="1"/>
    <col min="16107" max="16107" width="14.28515625" style="15" customWidth="1"/>
    <col min="16108" max="16108" width="15.5703125" style="15" customWidth="1"/>
    <col min="16109" max="16384" width="11.42578125" style="15"/>
  </cols>
  <sheetData>
    <row r="1" spans="1:7" ht="12.75" customHeight="1">
      <c r="A1" s="296" t="s">
        <v>482</v>
      </c>
      <c r="B1" s="296"/>
      <c r="C1" s="296"/>
      <c r="D1" s="296"/>
      <c r="E1" s="296"/>
      <c r="F1" s="296"/>
      <c r="G1" s="296"/>
    </row>
    <row r="2" spans="1:7" ht="30">
      <c r="A2" s="242" t="s">
        <v>25</v>
      </c>
      <c r="B2" s="242"/>
      <c r="C2" s="242" t="s">
        <v>26</v>
      </c>
      <c r="D2" s="242" t="s">
        <v>27</v>
      </c>
      <c r="E2" s="242" t="s">
        <v>28</v>
      </c>
      <c r="F2" s="184" t="s">
        <v>17</v>
      </c>
      <c r="G2" s="184" t="s">
        <v>18</v>
      </c>
    </row>
    <row r="3" spans="1:7">
      <c r="A3" s="297" t="s">
        <v>483</v>
      </c>
      <c r="B3" s="298"/>
      <c r="C3" s="298"/>
      <c r="D3" s="298"/>
      <c r="E3" s="298"/>
      <c r="F3" s="298"/>
      <c r="G3" s="213"/>
    </row>
    <row r="4" spans="1:7">
      <c r="A4" s="31" t="s">
        <v>484</v>
      </c>
      <c r="B4" s="140" t="s">
        <v>116</v>
      </c>
      <c r="C4" s="140" t="s">
        <v>128</v>
      </c>
      <c r="D4" s="141"/>
      <c r="E4" s="142">
        <v>0</v>
      </c>
      <c r="F4" s="143"/>
      <c r="G4" s="144"/>
    </row>
    <row r="5" spans="1:7">
      <c r="A5" s="31" t="s">
        <v>485</v>
      </c>
      <c r="B5" s="145" t="s">
        <v>130</v>
      </c>
      <c r="C5" s="140" t="s">
        <v>131</v>
      </c>
      <c r="D5" s="141"/>
      <c r="E5" s="142">
        <v>0</v>
      </c>
      <c r="F5" s="143"/>
      <c r="G5" s="144"/>
    </row>
    <row r="6" spans="1:7">
      <c r="A6" s="31" t="s">
        <v>486</v>
      </c>
      <c r="B6" s="140" t="s">
        <v>134</v>
      </c>
      <c r="C6" s="140" t="s">
        <v>135</v>
      </c>
      <c r="D6" s="141"/>
      <c r="E6" s="142">
        <v>0</v>
      </c>
      <c r="F6" s="143"/>
      <c r="G6" s="144"/>
    </row>
    <row r="7" spans="1:7" ht="22.5">
      <c r="A7" s="31" t="s">
        <v>487</v>
      </c>
      <c r="B7" s="140" t="s">
        <v>118</v>
      </c>
      <c r="C7" s="140" t="s">
        <v>136</v>
      </c>
      <c r="D7" s="141"/>
      <c r="E7" s="142">
        <v>0</v>
      </c>
      <c r="F7" s="143"/>
      <c r="G7" s="144"/>
    </row>
    <row r="8" spans="1:7" ht="22.5">
      <c r="A8" s="31" t="s">
        <v>488</v>
      </c>
      <c r="B8" s="145" t="s">
        <v>119</v>
      </c>
      <c r="C8" s="140" t="s">
        <v>139</v>
      </c>
      <c r="D8" s="141"/>
      <c r="E8" s="142">
        <v>0</v>
      </c>
      <c r="F8" s="143"/>
      <c r="G8" s="144"/>
    </row>
    <row r="9" spans="1:7" ht="22.5">
      <c r="A9" s="31" t="s">
        <v>489</v>
      </c>
      <c r="B9" s="140" t="s">
        <v>120</v>
      </c>
      <c r="C9" s="140" t="s">
        <v>140</v>
      </c>
      <c r="D9" s="141"/>
      <c r="E9" s="142">
        <v>0</v>
      </c>
      <c r="F9" s="143"/>
      <c r="G9" s="144"/>
    </row>
    <row r="10" spans="1:7" ht="22.5">
      <c r="A10" s="31" t="s">
        <v>490</v>
      </c>
      <c r="B10" s="140" t="s">
        <v>121</v>
      </c>
      <c r="C10" s="140" t="s">
        <v>141</v>
      </c>
      <c r="D10" s="141"/>
      <c r="E10" s="142">
        <v>0</v>
      </c>
      <c r="F10" s="143"/>
      <c r="G10" s="144"/>
    </row>
    <row r="11" spans="1:7" ht="22.5">
      <c r="A11" s="31" t="s">
        <v>491</v>
      </c>
      <c r="B11" s="140" t="s">
        <v>122</v>
      </c>
      <c r="C11" s="140" t="s">
        <v>142</v>
      </c>
      <c r="D11" s="141"/>
      <c r="E11" s="142">
        <v>0</v>
      </c>
      <c r="F11" s="143"/>
      <c r="G11" s="144"/>
    </row>
    <row r="12" spans="1:7" ht="22.5">
      <c r="A12" s="31" t="s">
        <v>492</v>
      </c>
      <c r="B12" s="145" t="s">
        <v>123</v>
      </c>
      <c r="C12" s="140" t="s">
        <v>143</v>
      </c>
      <c r="D12" s="141"/>
      <c r="E12" s="142">
        <v>0</v>
      </c>
      <c r="F12" s="143"/>
      <c r="G12" s="144"/>
    </row>
    <row r="13" spans="1:7">
      <c r="A13" s="31" t="s">
        <v>493</v>
      </c>
      <c r="B13" s="140" t="s">
        <v>124</v>
      </c>
      <c r="C13" s="140" t="s">
        <v>144</v>
      </c>
      <c r="D13" s="141"/>
      <c r="E13" s="142">
        <v>0</v>
      </c>
      <c r="F13" s="143"/>
      <c r="G13" s="144"/>
    </row>
    <row r="14" spans="1:7" ht="22.5">
      <c r="A14" s="31" t="s">
        <v>494</v>
      </c>
      <c r="B14" s="140" t="s">
        <v>145</v>
      </c>
      <c r="C14" s="140" t="s">
        <v>146</v>
      </c>
      <c r="D14" s="141"/>
      <c r="E14" s="142">
        <v>0</v>
      </c>
      <c r="F14" s="143"/>
      <c r="G14" s="144"/>
    </row>
    <row r="15" spans="1:7" ht="22.5">
      <c r="A15" s="31" t="s">
        <v>495</v>
      </c>
      <c r="B15" s="140" t="s">
        <v>147</v>
      </c>
      <c r="C15" s="140" t="s">
        <v>148</v>
      </c>
      <c r="D15" s="141"/>
      <c r="E15" s="142">
        <v>0</v>
      </c>
      <c r="F15" s="143"/>
      <c r="G15" s="144"/>
    </row>
    <row r="16" spans="1:7">
      <c r="A16" s="31" t="s">
        <v>496</v>
      </c>
      <c r="B16" s="140" t="s">
        <v>162</v>
      </c>
      <c r="C16" s="140" t="s">
        <v>161</v>
      </c>
      <c r="D16" s="141"/>
      <c r="E16" s="142">
        <v>150</v>
      </c>
      <c r="F16" s="143"/>
      <c r="G16" s="144"/>
    </row>
    <row r="17" spans="1:7" ht="22.5">
      <c r="A17" s="31" t="s">
        <v>497</v>
      </c>
      <c r="B17" s="145" t="s">
        <v>80</v>
      </c>
      <c r="C17" s="140" t="s">
        <v>149</v>
      </c>
      <c r="D17" s="141"/>
      <c r="E17" s="142">
        <v>150</v>
      </c>
      <c r="F17" s="143"/>
      <c r="G17" s="144"/>
    </row>
    <row r="18" spans="1:7" ht="33.75">
      <c r="A18" s="31" t="s">
        <v>498</v>
      </c>
      <c r="B18" s="140" t="s">
        <v>81</v>
      </c>
      <c r="C18" s="140" t="s">
        <v>150</v>
      </c>
      <c r="D18" s="141"/>
      <c r="E18" s="142">
        <v>15</v>
      </c>
      <c r="F18" s="143"/>
      <c r="G18" s="144"/>
    </row>
    <row r="19" spans="1:7" ht="22.5">
      <c r="A19" s="31" t="s">
        <v>499</v>
      </c>
      <c r="B19" s="140" t="s">
        <v>82</v>
      </c>
      <c r="C19" s="140" t="s">
        <v>151</v>
      </c>
      <c r="D19" s="141"/>
      <c r="E19" s="142">
        <v>15</v>
      </c>
      <c r="F19" s="143"/>
      <c r="G19" s="144"/>
    </row>
    <row r="20" spans="1:7" ht="33.75">
      <c r="A20" s="31" t="s">
        <v>500</v>
      </c>
      <c r="B20" s="140" t="s">
        <v>163</v>
      </c>
      <c r="C20" s="140" t="s">
        <v>164</v>
      </c>
      <c r="D20" s="141"/>
      <c r="E20" s="142">
        <v>10</v>
      </c>
      <c r="F20" s="143"/>
      <c r="G20" s="144"/>
    </row>
    <row r="21" spans="1:7" ht="33.75">
      <c r="A21" s="31" t="s">
        <v>501</v>
      </c>
      <c r="B21" s="145" t="s">
        <v>152</v>
      </c>
      <c r="C21" s="140" t="s">
        <v>153</v>
      </c>
      <c r="D21" s="141"/>
      <c r="E21" s="142">
        <v>7</v>
      </c>
      <c r="F21" s="143"/>
      <c r="G21" s="144"/>
    </row>
    <row r="22" spans="1:7">
      <c r="A22" s="31" t="s">
        <v>502</v>
      </c>
      <c r="B22" s="140" t="s">
        <v>156</v>
      </c>
      <c r="C22" s="140" t="s">
        <v>157</v>
      </c>
      <c r="D22" s="141"/>
      <c r="E22" s="142">
        <v>70</v>
      </c>
      <c r="F22" s="143"/>
      <c r="G22" s="144"/>
    </row>
    <row r="23" spans="1:7" ht="22.5">
      <c r="A23" s="31" t="s">
        <v>503</v>
      </c>
      <c r="B23" s="145" t="s">
        <v>158</v>
      </c>
      <c r="C23" s="140" t="s">
        <v>159</v>
      </c>
      <c r="D23" s="141"/>
      <c r="E23" s="142">
        <v>12</v>
      </c>
      <c r="F23" s="143"/>
      <c r="G23" s="144"/>
    </row>
    <row r="24" spans="1:7" ht="22.5">
      <c r="A24" s="31" t="s">
        <v>504</v>
      </c>
      <c r="B24" s="140" t="s">
        <v>238</v>
      </c>
      <c r="C24" s="140" t="s">
        <v>239</v>
      </c>
      <c r="D24" s="141"/>
      <c r="E24" s="142">
        <v>8</v>
      </c>
      <c r="F24" s="143"/>
      <c r="G24" s="144"/>
    </row>
    <row r="25" spans="1:7">
      <c r="A25" s="292" t="s">
        <v>32</v>
      </c>
      <c r="B25" s="293"/>
      <c r="C25" s="293"/>
      <c r="D25" s="293"/>
      <c r="E25" s="293"/>
      <c r="F25" s="294"/>
      <c r="G25" s="51">
        <f>SUM(G3:G24)</f>
        <v>0</v>
      </c>
    </row>
    <row r="26" spans="1:7">
      <c r="A26" s="286" t="s">
        <v>183</v>
      </c>
      <c r="B26" s="287"/>
      <c r="C26" s="287"/>
      <c r="D26" s="287"/>
      <c r="E26" s="287"/>
      <c r="F26" s="287"/>
      <c r="G26" s="288"/>
    </row>
    <row r="27" spans="1:7" ht="24">
      <c r="A27" s="31" t="s">
        <v>505</v>
      </c>
      <c r="B27" s="146" t="s">
        <v>83</v>
      </c>
      <c r="C27" s="146" t="s">
        <v>84</v>
      </c>
      <c r="D27" s="32" t="s">
        <v>6</v>
      </c>
      <c r="E27" s="147">
        <v>80</v>
      </c>
      <c r="F27" s="148"/>
      <c r="G27" s="34"/>
    </row>
    <row r="28" spans="1:7" ht="25.5">
      <c r="A28" s="31" t="s">
        <v>506</v>
      </c>
      <c r="B28" s="35"/>
      <c r="C28" s="30" t="s">
        <v>85</v>
      </c>
      <c r="D28" s="32" t="s">
        <v>6</v>
      </c>
      <c r="E28" s="29">
        <v>12</v>
      </c>
      <c r="F28" s="33"/>
      <c r="G28" s="34"/>
    </row>
    <row r="29" spans="1:7" ht="25.5">
      <c r="A29" s="31" t="s">
        <v>507</v>
      </c>
      <c r="B29" s="35"/>
      <c r="C29" s="30" t="s">
        <v>95</v>
      </c>
      <c r="D29" s="32" t="s">
        <v>6</v>
      </c>
      <c r="E29" s="29">
        <v>10</v>
      </c>
      <c r="F29" s="33"/>
      <c r="G29" s="34"/>
    </row>
    <row r="30" spans="1:7">
      <c r="A30" s="31" t="s">
        <v>508</v>
      </c>
      <c r="B30" s="35"/>
      <c r="C30" s="30" t="s">
        <v>96</v>
      </c>
      <c r="D30" s="32" t="s">
        <v>6</v>
      </c>
      <c r="E30" s="29">
        <f>E28+E29</f>
        <v>22</v>
      </c>
      <c r="F30" s="33"/>
      <c r="G30" s="34"/>
    </row>
    <row r="31" spans="1:7">
      <c r="A31" s="31" t="s">
        <v>509</v>
      </c>
      <c r="B31" s="35"/>
      <c r="C31" s="30" t="s">
        <v>86</v>
      </c>
      <c r="D31" s="32" t="s">
        <v>9</v>
      </c>
      <c r="E31" s="29">
        <v>1</v>
      </c>
      <c r="F31" s="33"/>
      <c r="G31" s="34"/>
    </row>
    <row r="32" spans="1:7" s="16" customFormat="1" ht="12.75" customHeight="1">
      <c r="A32" s="292" t="s">
        <v>32</v>
      </c>
      <c r="B32" s="293"/>
      <c r="C32" s="293"/>
      <c r="D32" s="293"/>
      <c r="E32" s="293"/>
      <c r="F32" s="294"/>
      <c r="G32" s="51">
        <f>SUM(G27:G31)</f>
        <v>0</v>
      </c>
    </row>
    <row r="33" spans="1:7" s="16" customFormat="1" ht="12.75" customHeight="1">
      <c r="A33" s="295" t="s">
        <v>22</v>
      </c>
      <c r="B33" s="295"/>
      <c r="C33" s="295"/>
      <c r="D33" s="295"/>
      <c r="E33" s="295"/>
      <c r="F33" s="295"/>
      <c r="G33" s="295"/>
    </row>
    <row r="34" spans="1:7" s="17" customFormat="1" ht="13.5">
      <c r="A34" s="52" t="s">
        <v>510</v>
      </c>
      <c r="B34" s="52"/>
      <c r="C34" s="53" t="s">
        <v>33</v>
      </c>
      <c r="D34" s="54" t="s">
        <v>23</v>
      </c>
      <c r="E34" s="54">
        <v>3000</v>
      </c>
      <c r="F34" s="55"/>
      <c r="G34" s="56"/>
    </row>
    <row r="35" spans="1:7" s="17" customFormat="1" ht="13.5">
      <c r="A35" s="52" t="s">
        <v>511</v>
      </c>
      <c r="B35" s="52"/>
      <c r="C35" s="53" t="s">
        <v>240</v>
      </c>
      <c r="D35" s="54" t="s">
        <v>23</v>
      </c>
      <c r="E35" s="54">
        <v>1250</v>
      </c>
      <c r="F35" s="55"/>
      <c r="G35" s="56"/>
    </row>
    <row r="36" spans="1:7" s="17" customFormat="1" ht="13.5">
      <c r="A36" s="52" t="s">
        <v>512</v>
      </c>
      <c r="B36" s="52"/>
      <c r="C36" s="53" t="s">
        <v>34</v>
      </c>
      <c r="D36" s="54" t="s">
        <v>23</v>
      </c>
      <c r="E36" s="54">
        <v>1000</v>
      </c>
      <c r="F36" s="55"/>
      <c r="G36" s="56"/>
    </row>
    <row r="37" spans="1:7" s="17" customFormat="1" ht="13.5">
      <c r="A37" s="52" t="s">
        <v>513</v>
      </c>
      <c r="B37" s="52"/>
      <c r="C37" s="53" t="s">
        <v>35</v>
      </c>
      <c r="D37" s="54" t="s">
        <v>23</v>
      </c>
      <c r="E37" s="54">
        <v>900</v>
      </c>
      <c r="F37" s="55"/>
      <c r="G37" s="56"/>
    </row>
    <row r="38" spans="1:7" s="17" customFormat="1" ht="13.5">
      <c r="A38" s="52" t="s">
        <v>514</v>
      </c>
      <c r="B38" s="52"/>
      <c r="C38" s="53" t="s">
        <v>36</v>
      </c>
      <c r="D38" s="54" t="s">
        <v>23</v>
      </c>
      <c r="E38" s="54">
        <v>450</v>
      </c>
      <c r="F38" s="55"/>
      <c r="G38" s="56"/>
    </row>
    <row r="39" spans="1:7" s="17" customFormat="1" ht="13.5">
      <c r="A39" s="52" t="s">
        <v>515</v>
      </c>
      <c r="B39" s="52"/>
      <c r="C39" s="53" t="s">
        <v>37</v>
      </c>
      <c r="D39" s="54" t="s">
        <v>23</v>
      </c>
      <c r="E39" s="54">
        <v>1000</v>
      </c>
      <c r="F39" s="57"/>
      <c r="G39" s="58"/>
    </row>
    <row r="40" spans="1:7" s="17" customFormat="1" ht="25.5">
      <c r="A40" s="52" t="s">
        <v>516</v>
      </c>
      <c r="B40" s="52"/>
      <c r="C40" s="53" t="s">
        <v>38</v>
      </c>
      <c r="D40" s="54" t="s">
        <v>6</v>
      </c>
      <c r="E40" s="54">
        <f>(E35+E37+E38+E39)*3</f>
        <v>10800</v>
      </c>
      <c r="F40" s="55"/>
      <c r="G40" s="56"/>
    </row>
    <row r="41" spans="1:7" s="17" customFormat="1" ht="13.5">
      <c r="A41" s="52" t="s">
        <v>517</v>
      </c>
      <c r="B41" s="52"/>
      <c r="C41" s="149" t="s">
        <v>39</v>
      </c>
      <c r="D41" s="59" t="s">
        <v>23</v>
      </c>
      <c r="E41" s="60">
        <v>1000</v>
      </c>
      <c r="F41" s="55"/>
      <c r="G41" s="56"/>
    </row>
    <row r="42" spans="1:7" s="16" customFormat="1" ht="12.75" customHeight="1">
      <c r="A42" s="292" t="s">
        <v>40</v>
      </c>
      <c r="B42" s="293"/>
      <c r="C42" s="293"/>
      <c r="D42" s="293"/>
      <c r="E42" s="293"/>
      <c r="F42" s="294"/>
      <c r="G42" s="50">
        <f>SUM(G34:G41)</f>
        <v>0</v>
      </c>
    </row>
    <row r="43" spans="1:7" s="16" customFormat="1" ht="12.75" customHeight="1">
      <c r="A43" s="295" t="s">
        <v>20</v>
      </c>
      <c r="B43" s="295"/>
      <c r="C43" s="295"/>
      <c r="D43" s="295"/>
      <c r="E43" s="295"/>
      <c r="F43" s="295"/>
      <c r="G43" s="295"/>
    </row>
    <row r="44" spans="1:7" s="17" customFormat="1" ht="13.5">
      <c r="A44" s="52" t="s">
        <v>518</v>
      </c>
      <c r="B44" s="52"/>
      <c r="C44" s="68" t="s">
        <v>41</v>
      </c>
      <c r="D44" s="59" t="s">
        <v>23</v>
      </c>
      <c r="E44" s="61">
        <f>E34+E36</f>
        <v>4000</v>
      </c>
      <c r="F44" s="62"/>
      <c r="G44" s="63"/>
    </row>
    <row r="45" spans="1:7" s="17" customFormat="1" ht="13.5">
      <c r="A45" s="52" t="s">
        <v>519</v>
      </c>
      <c r="B45" s="52"/>
      <c r="C45" s="68" t="s">
        <v>42</v>
      </c>
      <c r="D45" s="59" t="s">
        <v>23</v>
      </c>
      <c r="E45" s="61">
        <f>E35+E37+E38+E39</f>
        <v>3600</v>
      </c>
      <c r="F45" s="62"/>
      <c r="G45" s="63"/>
    </row>
    <row r="46" spans="1:7" s="17" customFormat="1" ht="13.5">
      <c r="A46" s="52" t="s">
        <v>520</v>
      </c>
      <c r="B46" s="52"/>
      <c r="C46" s="68" t="s">
        <v>43</v>
      </c>
      <c r="D46" s="59" t="s">
        <v>23</v>
      </c>
      <c r="E46" s="61">
        <f>E41</f>
        <v>1000</v>
      </c>
      <c r="F46" s="62"/>
      <c r="G46" s="63"/>
    </row>
    <row r="47" spans="1:7" s="17" customFormat="1" ht="13.5">
      <c r="A47" s="52" t="s">
        <v>521</v>
      </c>
      <c r="B47" s="52"/>
      <c r="C47" s="68" t="s">
        <v>44</v>
      </c>
      <c r="D47" s="59" t="s">
        <v>6</v>
      </c>
      <c r="E47" s="61">
        <f>E16</f>
        <v>150</v>
      </c>
      <c r="F47" s="62"/>
      <c r="G47" s="63"/>
    </row>
    <row r="48" spans="1:7" s="17" customFormat="1" ht="13.5">
      <c r="A48" s="52" t="s">
        <v>522</v>
      </c>
      <c r="B48" s="52"/>
      <c r="C48" s="68" t="s">
        <v>45</v>
      </c>
      <c r="D48" s="59" t="s">
        <v>6</v>
      </c>
      <c r="E48" s="61">
        <f>E20</f>
        <v>10</v>
      </c>
      <c r="F48" s="62"/>
      <c r="G48" s="63"/>
    </row>
    <row r="49" spans="1:7" s="17" customFormat="1" ht="13.5">
      <c r="A49" s="52" t="s">
        <v>523</v>
      </c>
      <c r="B49" s="52"/>
      <c r="C49" s="68" t="s">
        <v>62</v>
      </c>
      <c r="D49" s="59" t="s">
        <v>9</v>
      </c>
      <c r="E49" s="61">
        <f>E29+E28</f>
        <v>22</v>
      </c>
      <c r="F49" s="62"/>
      <c r="G49" s="63"/>
    </row>
    <row r="50" spans="1:7" s="17" customFormat="1" ht="13.5">
      <c r="A50" s="52" t="s">
        <v>524</v>
      </c>
      <c r="B50" s="52"/>
      <c r="C50" s="68" t="s">
        <v>46</v>
      </c>
      <c r="D50" s="59" t="s">
        <v>6</v>
      </c>
      <c r="E50" s="61">
        <f>E18+E24</f>
        <v>23</v>
      </c>
      <c r="F50" s="62"/>
      <c r="G50" s="63"/>
    </row>
    <row r="51" spans="1:7" s="17" customFormat="1" ht="13.5">
      <c r="A51" s="52" t="s">
        <v>525</v>
      </c>
      <c r="B51" s="52"/>
      <c r="C51" s="68" t="s">
        <v>71</v>
      </c>
      <c r="D51" s="59" t="s">
        <v>9</v>
      </c>
      <c r="E51" s="61">
        <v>1</v>
      </c>
      <c r="F51" s="62"/>
      <c r="G51" s="63"/>
    </row>
    <row r="52" spans="1:7" s="17" customFormat="1" ht="13.5">
      <c r="A52" s="52" t="s">
        <v>526</v>
      </c>
      <c r="B52" s="52"/>
      <c r="C52" s="68" t="s">
        <v>97</v>
      </c>
      <c r="D52" s="59" t="s">
        <v>7</v>
      </c>
      <c r="E52" s="61">
        <v>1900</v>
      </c>
      <c r="F52" s="62"/>
      <c r="G52" s="63"/>
    </row>
    <row r="53" spans="1:7" s="17" customFormat="1" ht="13.5">
      <c r="A53" s="52" t="s">
        <v>527</v>
      </c>
      <c r="B53" s="52"/>
      <c r="C53" s="68" t="s">
        <v>47</v>
      </c>
      <c r="D53" s="59" t="s">
        <v>9</v>
      </c>
      <c r="E53" s="61">
        <f>E21</f>
        <v>7</v>
      </c>
      <c r="F53" s="62"/>
      <c r="G53" s="63"/>
    </row>
    <row r="54" spans="1:7" s="17" customFormat="1" ht="25.5">
      <c r="A54" s="52" t="s">
        <v>528</v>
      </c>
      <c r="B54" s="52"/>
      <c r="C54" s="68" t="s">
        <v>185</v>
      </c>
      <c r="D54" s="59" t="s">
        <v>9</v>
      </c>
      <c r="E54" s="59">
        <v>1</v>
      </c>
      <c r="F54" s="62"/>
      <c r="G54" s="63"/>
    </row>
    <row r="55" spans="1:7" s="17" customFormat="1" ht="13.5">
      <c r="A55" s="52" t="s">
        <v>529</v>
      </c>
      <c r="B55" s="52"/>
      <c r="C55" s="68" t="s">
        <v>54</v>
      </c>
      <c r="D55" s="59" t="s">
        <v>9</v>
      </c>
      <c r="E55" s="59">
        <v>1</v>
      </c>
      <c r="F55" s="62"/>
      <c r="G55" s="63"/>
    </row>
    <row r="56" spans="1:7" ht="12.75" customHeight="1">
      <c r="A56" s="292" t="s">
        <v>40</v>
      </c>
      <c r="B56" s="293"/>
      <c r="C56" s="293"/>
      <c r="D56" s="293"/>
      <c r="E56" s="293"/>
      <c r="F56" s="294"/>
      <c r="G56" s="50">
        <f>SUM(G44:G55)</f>
        <v>0</v>
      </c>
    </row>
    <row r="57" spans="1:7">
      <c r="A57" s="286"/>
      <c r="B57" s="287"/>
      <c r="C57" s="287"/>
      <c r="D57" s="287"/>
      <c r="E57" s="287"/>
      <c r="F57" s="287"/>
      <c r="G57" s="288"/>
    </row>
    <row r="58" spans="1:7" ht="12.75" customHeight="1">
      <c r="A58" s="289" t="s">
        <v>59</v>
      </c>
      <c r="B58" s="290"/>
      <c r="C58" s="290"/>
      <c r="D58" s="290"/>
      <c r="E58" s="290"/>
      <c r="F58" s="291"/>
      <c r="G58" s="212">
        <f>SUM(G25+G32+G42+G56)</f>
        <v>0</v>
      </c>
    </row>
  </sheetData>
  <mergeCells count="11">
    <mergeCell ref="A42:F42"/>
    <mergeCell ref="A43:G43"/>
    <mergeCell ref="A56:F56"/>
    <mergeCell ref="A57:G57"/>
    <mergeCell ref="A58:F58"/>
    <mergeCell ref="A33:G33"/>
    <mergeCell ref="A1:G1"/>
    <mergeCell ref="A3:F3"/>
    <mergeCell ref="A25:F25"/>
    <mergeCell ref="A26:G26"/>
    <mergeCell ref="A32:F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13</vt:i4>
      </vt:variant>
    </vt:vector>
  </HeadingPairs>
  <TitlesOfParts>
    <vt:vector size="13" baseType="lpstr">
      <vt:lpstr>STR TYTUŁOWA</vt:lpstr>
      <vt:lpstr>p1 SSP</vt:lpstr>
      <vt:lpstr>p1 ODDYMIANIE</vt:lpstr>
      <vt:lpstr>p1 PRZYZ interna</vt:lpstr>
      <vt:lpstr>p1 LAN Interna adm </vt:lpstr>
      <vt:lpstr>p1 AKT</vt:lpstr>
      <vt:lpstr>p1 EL-GW</vt:lpstr>
      <vt:lpstr>p1 BUD</vt:lpstr>
      <vt:lpstr>p2 SSP</vt:lpstr>
      <vt:lpstr>p2 ODDYMIANIE</vt:lpstr>
      <vt:lpstr>p2 PRZYZ interna</vt:lpstr>
      <vt:lpstr>p2 LAN Interna adm</vt:lpstr>
      <vt:lpstr>p2 BUD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 Górzyński</dc:creator>
  <cp:lastModifiedBy>Karol Cichocki</cp:lastModifiedBy>
  <cp:lastPrinted>2018-04-19T21:29:17Z</cp:lastPrinted>
  <dcterms:created xsi:type="dcterms:W3CDTF">2014-08-13T19:35:28Z</dcterms:created>
  <dcterms:modified xsi:type="dcterms:W3CDTF">2018-04-25T09:40:01Z</dcterms:modified>
</cp:coreProperties>
</file>